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FAALİYETLER" sheetId="5" r:id="rId5"/>
    <sheet name="İLLER, FAALİYETLER,GER.TİC.İŞL." sheetId="6" r:id="rId6"/>
    <sheet name="FAALİYETLER (BİRİKİMLİ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BİRİKİMLİ)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6">'FAALİYETLER (BİRİKİMLİ)'!$A$1:$J$31</definedName>
    <definedName name="_xlnm.Print_Area" localSheetId="5">'İLLER, FAALİYETLER,GER.TİC.İŞL.'!$A$1:$K$30</definedName>
    <definedName name="_xlnm.Print_Area" localSheetId="4">'ÜÇ BÜYÜK İL ve FAALİYETLER'!$A$1:$K$30</definedName>
    <definedName name="_xlnm.Print_Titles" localSheetId="10">'EN ÇOK KURULUŞ FAALİYETİ'!$1:$5</definedName>
    <definedName name="_xlnm.Print_Titles" localSheetId="3">'FAALİYET SIKLIĞI'!$1:$6</definedName>
    <definedName name="_xlnm.Print_Titles" localSheetId="11">'İLLER'!$5:$8</definedName>
    <definedName name="_xlnm.Print_Titles" localSheetId="12">'İLLER (BİRİKİMLİ)'!$5:$8</definedName>
    <definedName name="_xlnm.Print_Titles" localSheetId="14">'YABANCI SERMAYE ve İLLER'!$33:$35</definedName>
    <definedName name="_xlnm.Print_Titles" localSheetId="15">'YABANCI SERMAYE ve ÜLKELER'!$33:$35</definedName>
  </definedNames>
  <calcPr fullCalcOnLoad="1"/>
</workbook>
</file>

<file path=xl/sharedStrings.xml><?xml version="1.0" encoding="utf-8"?>
<sst xmlns="http://schemas.openxmlformats.org/spreadsheetml/2006/main" count="968" uniqueCount="428">
  <si>
    <r>
      <t xml:space="preserve"> </t>
    </r>
    <r>
      <rPr>
        <b/>
        <sz val="16"/>
        <color indexed="8"/>
        <rFont val="Arial"/>
        <family val="2"/>
      </rPr>
      <t xml:space="preserve"> 2010 MAYIS AYINA AİT KURULAN ve KAPANAN ŞİRKET İSTATİSTİKLERİ</t>
    </r>
  </si>
  <si>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</si>
  <si>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</si>
  <si>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</si>
  <si>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</si>
  <si>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</si>
  <si>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</si>
  <si>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</si>
  <si>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</si>
  <si>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</si>
  <si>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</si>
  <si>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</si>
  <si>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</si>
  <si>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</si>
  <si>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</si>
  <si>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</si>
  <si>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</si>
  <si>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</si>
  <si>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</si>
  <si>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</si>
  <si>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 xml:space="preserve"> 2010  MAYIS AYINA AİT KURULAN ve KAPANAN ŞİRKET İSTATİSTİKLERİ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</si>
  <si>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</si>
  <si>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</si>
  <si>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</si>
  <si>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</si>
  <si>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</si>
  <si>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</si>
  <si>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</si>
  <si>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</si>
  <si>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</si>
  <si>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</si>
  <si>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</si>
  <si>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</si>
  <si>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</si>
  <si>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</si>
  <si>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</si>
  <si>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</si>
  <si>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</si>
  <si>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</si>
  <si>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</si>
  <si>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</si>
  <si>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</si>
  <si>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</si>
  <si>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</si>
  <si>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</si>
  <si>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</si>
  <si>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</si>
  <si>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</si>
  <si>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</si>
  <si>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</si>
  <si>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</si>
  <si>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</si>
  <si>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</si>
  <si>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</si>
  <si>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</si>
  <si>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</si>
  <si>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</si>
  <si>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</si>
  <si>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</si>
  <si>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</si>
  <si>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2010 MAYIS  AYINA AİT KURULAN ve KAPANAN ŞİRKET İSTATİSTİKLERİ</t>
  </si>
  <si>
    <t>Faaliyetlere ve Üç Büyük İle Göre Dağılım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</si>
  <si>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</si>
  <si>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</si>
  <si>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</si>
  <si>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</si>
  <si>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</si>
  <si>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</si>
  <si>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</si>
  <si>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</si>
  <si>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</si>
  <si>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</si>
  <si>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</si>
  <si>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</si>
  <si>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</si>
  <si>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</si>
  <si>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</si>
  <si>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</si>
  <si>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</si>
  <si>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</si>
  <si>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</si>
  <si>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</si>
  <si>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</si>
  <si>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</si>
  <si>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</si>
  <si>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</si>
  <si>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</si>
  <si>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</si>
  <si>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</si>
  <si>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</si>
  <si>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 xml:space="preserve"> 2010 MAYIS AYINA AİT KURULAN ve KAPANAN ŞİRKET İSTATİSTİKLERİ</t>
  </si>
  <si>
    <t>Gerçek Kişi Ticari İşletmelerin Faaliyetlere ve Üç Büyük İle Göre Dağılımı</t>
  </si>
  <si>
    <t xml:space="preserve"> İktisadi Faaliyetler       NACE 2</t>
  </si>
  <si>
    <t>2010 Ocak-Mayıs Ayları Arası Kurulan ŞirketlerinSermaye Dağılımları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</si>
  <si>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</si>
  <si>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</si>
  <si>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</si>
  <si>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</si>
  <si>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</si>
  <si>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</si>
  <si>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</si>
  <si>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</si>
  <si>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</si>
  <si>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</si>
  <si>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</si>
  <si>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</si>
  <si>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</si>
  <si>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</si>
  <si>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</si>
  <si>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</si>
  <si>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</si>
  <si>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</si>
  <si>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</si>
  <si>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</si>
  <si>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</si>
  <si>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</si>
  <si>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</si>
  <si>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</si>
  <si>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</si>
  <si>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</si>
  <si>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</si>
  <si>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</si>
  <si>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</si>
  <si>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</si>
  <si>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</si>
  <si>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</si>
  <si>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</si>
  <si>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>2010 MAYIS AYINA AİT KURULAN ve KAPANAN ŞİRKET İSTATİSTİKLERİ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</si>
  <si>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</si>
  <si>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</si>
  <si>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</si>
  <si>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</si>
  <si>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</si>
  <si>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</si>
  <si>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</si>
  <si>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</si>
  <si>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</si>
  <si>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</si>
  <si>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</si>
  <si>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</si>
  <si>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</si>
  <si>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</si>
  <si>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</si>
  <si>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</si>
  <si>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</si>
  <si>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</si>
  <si>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</si>
  <si>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</si>
  <si>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</si>
  <si>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</si>
  <si>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60.10</t>
  </si>
  <si>
    <t>Radyo yayıncılığı</t>
  </si>
  <si>
    <t>41.20</t>
  </si>
  <si>
    <t>İkamet amaçlı olan veya ikamet amaçlı olmayan binaların inşaatı</t>
  </si>
  <si>
    <t>47.30</t>
  </si>
  <si>
    <t>Belirli bir mala tahsis edilmiş mağazalarda otomotiv yakıtının perakende ticareti</t>
  </si>
  <si>
    <t>35.11</t>
  </si>
  <si>
    <t>Elektrik enerjisi üretimi</t>
  </si>
  <si>
    <t>56.10</t>
  </si>
  <si>
    <t>Lokantalar ve seyyar yemek hizmeti faaliyetleri</t>
  </si>
  <si>
    <t>46.23</t>
  </si>
  <si>
    <t>Canlı hayvanların toptan ticareti</t>
  </si>
  <si>
    <t>68.31</t>
  </si>
  <si>
    <t>Gayrimenkul acenteleri</t>
  </si>
  <si>
    <t>60.20</t>
  </si>
  <si>
    <t>Televizyon programcılığı ve yayıncılığı faaliyetleri</t>
  </si>
  <si>
    <t>47.91</t>
  </si>
  <si>
    <t>Posta yoluyla veya internet üzerinden yapılan perakende ticaret</t>
  </si>
  <si>
    <t>55.10</t>
  </si>
  <si>
    <t>Oteller ve benzer konaklama yerleri</t>
  </si>
  <si>
    <t>Limited Şirketler</t>
  </si>
  <si>
    <t>71.12</t>
  </si>
  <si>
    <t>Mühendislik faaliyetleri ile ilgili teknik danışmanlık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</si>
  <si>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</si>
  <si>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</si>
  <si>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</si>
  <si>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</si>
  <si>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</si>
  <si>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</si>
  <si>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71.11</t>
  </si>
  <si>
    <t>Mimarlık faaliyetleri</t>
  </si>
  <si>
    <t>43.99</t>
  </si>
  <si>
    <t>Başka yerde sınıflandırılmamış diğer özel inşaat faaliyetleri</t>
  </si>
  <si>
    <t>Gerçek Kişi Ticari İşletmeleri</t>
  </si>
  <si>
    <t>49.39</t>
  </si>
  <si>
    <t>Başka yerde sınılandırılmamış kara taşımacılığı ile yapılan diğer yolcu taşımacılığı</t>
  </si>
  <si>
    <t>47.71</t>
  </si>
  <si>
    <t>Belirli bir mala tahsis edilmiş mağazalarda giyim eşyalarının perakende ticareti</t>
  </si>
  <si>
    <t>47.78</t>
  </si>
  <si>
    <t>Belirli bir mala tahsis edilmiş mağazalarda yapılan diğer yeni malların perakende ticareti</t>
  </si>
  <si>
    <t>56.30</t>
  </si>
  <si>
    <t>İçecek sunum hizmetleri</t>
  </si>
  <si>
    <t>10.71</t>
  </si>
  <si>
    <t>Ekmek, taze pastane ürünleri ve taze kek imalatı</t>
  </si>
  <si>
    <t>Mühendislik faaliyetleri ve ilgili teknik danışmanlık</t>
  </si>
  <si>
    <t>İllere Göre Dağılımı</t>
  </si>
  <si>
    <t>İL ADI</t>
  </si>
  <si>
    <t>2010 MAYIS (BİR AYLIK)</t>
  </si>
  <si>
    <t>2009  MAYIS (BİR AYLIK)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</si>
  <si>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</si>
  <si>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</si>
  <si>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</si>
  <si>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</si>
  <si>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</si>
  <si>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</si>
  <si>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</si>
  <si>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</si>
  <si>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</si>
  <si>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</si>
  <si>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</si>
  <si>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</si>
  <si>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</si>
  <si>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</si>
  <si>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</si>
  <si>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</si>
  <si>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</si>
  <si>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</si>
  <si>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</si>
  <si>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</si>
  <si>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</si>
  <si>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</si>
  <si>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</si>
  <si>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</si>
  <si>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</si>
  <si>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</si>
  <si>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</si>
  <si>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</si>
  <si>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</si>
  <si>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</si>
  <si>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</si>
  <si>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</si>
  <si>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</si>
  <si>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</si>
  <si>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</si>
  <si>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</si>
  <si>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</si>
  <si>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</si>
  <si>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</si>
  <si>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</si>
  <si>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</si>
  <si>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</si>
  <si>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</si>
  <si>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</si>
  <si>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</si>
  <si>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</si>
  <si>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</si>
  <si>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</si>
  <si>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</si>
  <si>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</si>
  <si>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</si>
  <si>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</si>
  <si>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</si>
  <si>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</si>
  <si>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</si>
  <si>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</si>
  <si>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</si>
  <si>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</si>
  <si>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</si>
  <si>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</si>
  <si>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</si>
  <si>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</si>
  <si>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</si>
  <si>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</si>
  <si>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</si>
  <si>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</si>
  <si>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</si>
  <si>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</si>
  <si>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</si>
  <si>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</si>
  <si>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</si>
  <si>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</si>
  <si>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</si>
  <si>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</si>
  <si>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</si>
  <si>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</si>
  <si>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</si>
  <si>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</si>
  <si>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</si>
  <si>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</si>
  <si>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</si>
  <si>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</si>
  <si>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</si>
  <si>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</si>
  <si>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</si>
  <si>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</si>
  <si>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</si>
  <si>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</si>
  <si>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</si>
  <si>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2010 OCAK-MAYIS (BEŞ AYLIK)</t>
  </si>
  <si>
    <t>2009 OCAK-MAYIS (BEŞ AYLIK)</t>
  </si>
  <si>
    <t>AFYON</t>
  </si>
  <si>
    <t xml:space="preserve">                                  Faaliyetlere Göre Birikimli Dağılım</t>
  </si>
  <si>
    <t xml:space="preserve"> İktisadi Faaliyetler                     NACE 2</t>
  </si>
  <si>
    <t>MAYIS 2010</t>
  </si>
  <si>
    <t>OCAK-MAYIS 2010</t>
  </si>
  <si>
    <t>Şirket</t>
  </si>
  <si>
    <t>Ger.Kiş.Tic.İşl.</t>
  </si>
  <si>
    <t xml:space="preserve">        Mayıs Ayında Kurulan Yabancı Sermayeli Şirketlerin Genel Görünümü</t>
  </si>
  <si>
    <t>Ortak Olunan Şirketlerin Toplam Sermayesi (TL)</t>
  </si>
  <si>
    <t>Ortak Olunan Şirketlerdeki Yabancı Sermaye Toplamı (TL)</t>
  </si>
  <si>
    <t>Yabancı Sermaye Oranı %</t>
  </si>
  <si>
    <t>2010 Yılı Ocak-Mayıs Ayları Arası Kurulan Yabancı Sermayeli Şirketlerin         Genel Görünümü</t>
  </si>
  <si>
    <t>2010 Yılı Ocak-Mayıs Ayları Arası Kurulan Yabancı Sermayeli Şirketlerin                           İllere Göre Dağılımı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</si>
  <si>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</si>
  <si>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</si>
  <si>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</si>
  <si>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</si>
  <si>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</si>
  <si>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</si>
  <si>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</si>
  <si>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Almanya</t>
  </si>
  <si>
    <t>A.B.D.</t>
  </si>
  <si>
    <t>TÜRKİYE</t>
  </si>
  <si>
    <t>İspanya</t>
  </si>
  <si>
    <t>Rusya Fedarasyonu</t>
  </si>
  <si>
    <t>Avusturya</t>
  </si>
  <si>
    <t>Kanada</t>
  </si>
  <si>
    <t>Ukrayna</t>
  </si>
  <si>
    <t>İsviçre</t>
  </si>
  <si>
    <t>İngiltere</t>
  </si>
  <si>
    <t>Fransa</t>
  </si>
  <si>
    <t>Yunanistan</t>
  </si>
  <si>
    <t>Polonya</t>
  </si>
  <si>
    <t>İran</t>
  </si>
  <si>
    <t>İtalya</t>
  </si>
  <si>
    <t>İrlanda</t>
  </si>
  <si>
    <t>Azerbaycan</t>
  </si>
  <si>
    <t>Irak</t>
  </si>
  <si>
    <t>Suriye</t>
  </si>
  <si>
    <t>Ürdün</t>
  </si>
  <si>
    <t>Çin</t>
  </si>
  <si>
    <t>Hollanda</t>
  </si>
  <si>
    <t>Özbekistan</t>
  </si>
  <si>
    <t>LÜbnan</t>
  </si>
  <si>
    <t>Suudi Arabistan</t>
  </si>
  <si>
    <t>Tunus</t>
  </si>
  <si>
    <t>Türkmenistan</t>
  </si>
  <si>
    <t>Kazakistan</t>
  </si>
  <si>
    <t>Bulgaristan</t>
  </si>
  <si>
    <t>Baglades</t>
  </si>
  <si>
    <t>Filistin</t>
  </si>
  <si>
    <t>BAE</t>
  </si>
  <si>
    <t>Litvanya</t>
  </si>
  <si>
    <t>Pakistan</t>
  </si>
  <si>
    <t>Çek Cum.</t>
  </si>
  <si>
    <t>Gürcistan</t>
  </si>
  <si>
    <t>Mısr</t>
  </si>
  <si>
    <t>Afganistan</t>
  </si>
  <si>
    <t>Avustralya</t>
  </si>
  <si>
    <t>K.K.T.C</t>
  </si>
  <si>
    <t>Güney Kore</t>
  </si>
  <si>
    <t>Kuzey Kore</t>
  </si>
  <si>
    <t>Kırgızistan</t>
  </si>
  <si>
    <t>Slovak Cum.</t>
  </si>
  <si>
    <t>Yeni Zelanda</t>
  </si>
  <si>
    <t>Fildişi Sahili</t>
  </si>
  <si>
    <t>Kuveyt</t>
  </si>
  <si>
    <t>İskoçya</t>
  </si>
  <si>
    <t>Kongo</t>
  </si>
  <si>
    <t>Romanya</t>
  </si>
  <si>
    <t>Liberya</t>
  </si>
  <si>
    <t>Libya</t>
  </si>
  <si>
    <t>İsveç</t>
  </si>
  <si>
    <t>Sudan</t>
  </si>
  <si>
    <t>*Bir şirketin yabancı ortakları farklı uyruklardan olabilmektedir.</t>
  </si>
  <si>
    <t>2010 Yılı Ocak-Mayıs Ayları Arası En Çok Yabancı Sermayeli Şirket Kuruluşu Olan        İlk 20 Faaliyet</t>
  </si>
  <si>
    <t>Faaliyet  Açıklama</t>
  </si>
  <si>
    <t>41.20 -İkamet amaçlı olan veya ikamet amaçlı olmayan binaların inşaatı</t>
  </si>
  <si>
    <t>35.11 -Elektrik enerjisi üretimi</t>
  </si>
  <si>
    <t>35.14 -Elektrik enerjisinin ticareti</t>
  </si>
  <si>
    <t>55.10 -Oteller ve benzeri konaklama yerleri</t>
  </si>
  <si>
    <t>41.10 -İnşaat projelerinin geliştirilmesi</t>
  </si>
  <si>
    <t>62.01 -Bilgisayar programlama faaliyetleri</t>
  </si>
  <si>
    <t>73.11 -Reklam ajanslarının faaliyetleri</t>
  </si>
  <si>
    <t>86.10 -Hastane hizmetleri</t>
  </si>
  <si>
    <t>28.29 -Başka yerde sınıflandırılmamış diğer genel amaçlı makinelerin imalatı</t>
  </si>
  <si>
    <t>43.22 -Sıhhi tesisat, ısıtma ve iklimlendirme tesisatı</t>
  </si>
  <si>
    <t>46.19 -Çeşitli malların satışı ile ilgili aracılar</t>
  </si>
  <si>
    <t>46.52 -Elektronik ve telekomünikasyon ekipmanlarının ve parçalarının toptan ticareti</t>
  </si>
  <si>
    <t>46.69 -Diğer makine ve ekipmanların toptan ticareti</t>
  </si>
  <si>
    <t>46.75 -Kimyasal ürünlerin toptan ticareti</t>
  </si>
  <si>
    <t>56.10 -Lokantalar ve seyyar yemek hizmeti faaliyetleri</t>
  </si>
  <si>
    <t>61.30 -Uydu üzerinden telekomünikasyon faaliyetleri</t>
  </si>
  <si>
    <t>62.09 -Diğer bilgi teknolojisi ve bilgisayar hizmet faaliyetleri</t>
  </si>
  <si>
    <t>70.22 -İşletme ve diğer idari danışmanlık faaliyetleri</t>
  </si>
  <si>
    <t>01.61 -Bitkisel üretimi destekleyici faaliyetler</t>
  </si>
  <si>
    <t>05.20 -Linyit madenciliği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</si>
  <si>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</si>
  <si>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</si>
  <si>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</si>
  <si>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</si>
  <si>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</si>
  <si>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</si>
  <si>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74.90 -Başka yerde sınıflandırılmamış diğer mesleki, bilimsel ve teknik faaliyetler</t>
  </si>
  <si>
    <t>61.90 -Diğer telekomünikasyon faaliyetleri</t>
  </si>
  <si>
    <t>14.13 -Diğer dış giyim eşyaları imalatı</t>
  </si>
  <si>
    <t>43.99 -Başka yerde sınıflandırılmamış diğer özel inşaat faaliyetleri</t>
  </si>
  <si>
    <t>85.59 -Başka yerde sınıflandırılmamış diğer eğitim</t>
  </si>
  <si>
    <t>46.31 -Meyve ve sebzelerin toptan ticareti</t>
  </si>
  <si>
    <t>46.73 -Ağaç, inşaat malzemesi ve sıhhi teçhizat toptan ticareti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</si>
  <si>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</si>
  <si>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</si>
  <si>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</si>
  <si>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</si>
  <si>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</si>
  <si>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</si>
  <si>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</si>
  <si>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</si>
  <si>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</si>
  <si>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</si>
  <si>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İktisadi Faaliyetlere Göre BirikimliDağılımı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</si>
  <si>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</si>
  <si>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</si>
  <si>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</si>
  <si>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</si>
  <si>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</si>
  <si>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</si>
  <si>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</si>
  <si>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</si>
  <si>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</si>
  <si>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</si>
  <si>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</si>
  <si>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20-21</t>
  </si>
  <si>
    <t>Yabancı Ortak Sermayeli Kurulan Şirketlerin Ülkelere Göre Dağılımı</t>
  </si>
  <si>
    <t>22-23</t>
  </si>
  <si>
    <t>En Çok Yabancı Ortak Sermayeli Şirket Kuruluşu Yapılan İlk 20 İktisadi Faaliyet</t>
  </si>
  <si>
    <t>24-25</t>
  </si>
  <si>
    <t>18 HAZİRAN 2010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</si>
</sst>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[$TL-41F]"/>
    <numFmt numFmtId="165" formatCode="#,##0.00\ _T_L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8"/>
      <color indexed="8"/>
      <name val="ARIAL"/>
      <family val="0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D9C3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>
        <color rgb="FF000000"/>
      </top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0" borderId="5" applyNumberFormat="0" applyAlignment="0" applyProtection="0"/>
    <xf numFmtId="0" fontId="68" fillId="21" borderId="6" applyNumberFormat="0" applyAlignment="0" applyProtection="0"/>
    <xf numFmtId="0" fontId="69" fillId="20" borderId="6" applyNumberFormat="0" applyAlignment="0" applyProtection="0"/>
    <xf numFmtId="0" fontId="70" fillId="22" borderId="7" applyNumberFormat="0" applyAlignment="0" applyProtection="0"/>
    <xf numFmtId="0" fontId="71" fillId="23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0" fillId="25" borderId="8" applyNumberFormat="0" applyFont="0" applyAlignment="0" applyProtection="0"/>
    <xf numFmtId="0" fontId="7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7" fillId="33" borderId="10" xfId="0" applyFont="1" applyFill="1" applyBorder="1" applyAlignment="1">
      <alignment horizontal="center"/>
    </xf>
    <xf numFmtId="0" fontId="78" fillId="34" borderId="11" xfId="0" applyFont="1" applyFill="1" applyBorder="1" applyAlignment="1">
      <alignment/>
    </xf>
    <xf numFmtId="3" fontId="78" fillId="35" borderId="12" xfId="0" applyNumberFormat="1" applyFont="1" applyFill="1" applyBorder="1" applyAlignment="1">
      <alignment/>
    </xf>
    <xf numFmtId="3" fontId="78" fillId="35" borderId="13" xfId="0" applyNumberFormat="1" applyFont="1" applyFill="1" applyBorder="1" applyAlignment="1">
      <alignment/>
    </xf>
    <xf numFmtId="3" fontId="78" fillId="35" borderId="14" xfId="0" applyNumberFormat="1" applyFont="1" applyFill="1" applyBorder="1" applyAlignment="1">
      <alignment/>
    </xf>
    <xf numFmtId="3" fontId="78" fillId="36" borderId="11" xfId="0" applyNumberFormat="1" applyFont="1" applyFill="1" applyBorder="1" applyAlignment="1">
      <alignment vertical="top" wrapText="1"/>
    </xf>
    <xf numFmtId="0" fontId="78" fillId="34" borderId="15" xfId="0" applyFont="1" applyFill="1" applyBorder="1" applyAlignment="1">
      <alignment/>
    </xf>
    <xf numFmtId="3" fontId="0" fillId="0" borderId="0" xfId="0" applyNumberFormat="1" applyAlignment="1">
      <alignment/>
    </xf>
    <xf numFmtId="3" fontId="78" fillId="35" borderId="16" xfId="0" applyNumberFormat="1" applyFont="1" applyFill="1" applyBorder="1" applyAlignment="1">
      <alignment horizontal="right"/>
    </xf>
    <xf numFmtId="3" fontId="78" fillId="35" borderId="17" xfId="0" applyNumberFormat="1" applyFont="1" applyFill="1" applyBorder="1" applyAlignment="1">
      <alignment/>
    </xf>
    <xf numFmtId="0" fontId="78" fillId="33" borderId="18" xfId="0" applyFont="1" applyFill="1" applyBorder="1" applyAlignment="1">
      <alignment wrapText="1"/>
    </xf>
    <xf numFmtId="3" fontId="78" fillId="35" borderId="19" xfId="0" applyNumberFormat="1" applyFont="1" applyFill="1" applyBorder="1" applyAlignment="1">
      <alignment/>
    </xf>
    <xf numFmtId="3" fontId="78" fillId="35" borderId="16" xfId="0" applyNumberFormat="1" applyFont="1" applyFill="1" applyBorder="1" applyAlignment="1">
      <alignment/>
    </xf>
    <xf numFmtId="3" fontId="78" fillId="33" borderId="11" xfId="0" applyNumberFormat="1" applyFont="1" applyFill="1" applyBorder="1" applyAlignment="1">
      <alignment vertical="top" wrapText="1"/>
    </xf>
    <xf numFmtId="0" fontId="78" fillId="33" borderId="20" xfId="0" applyFont="1" applyFill="1" applyBorder="1" applyAlignment="1">
      <alignment wrapText="1"/>
    </xf>
    <xf numFmtId="0" fontId="78" fillId="33" borderId="15" xfId="0" applyFont="1" applyFill="1" applyBorder="1" applyAlignment="1">
      <alignment wrapText="1"/>
    </xf>
    <xf numFmtId="0" fontId="77" fillId="34" borderId="21" xfId="0" applyFont="1" applyFill="1" applyBorder="1" applyAlignment="1">
      <alignment wrapText="1"/>
    </xf>
    <xf numFmtId="0" fontId="78" fillId="34" borderId="22" xfId="0" applyFont="1" applyFill="1" applyBorder="1" applyAlignment="1">
      <alignment/>
    </xf>
    <xf numFmtId="3" fontId="78" fillId="36" borderId="22" xfId="0" applyNumberFormat="1" applyFont="1" applyFill="1" applyBorder="1" applyAlignment="1">
      <alignment vertical="top" wrapText="1"/>
    </xf>
    <xf numFmtId="0" fontId="77" fillId="33" borderId="21" xfId="0" applyFont="1" applyFill="1" applyBorder="1" applyAlignment="1">
      <alignment wrapText="1"/>
    </xf>
    <xf numFmtId="0" fontId="78" fillId="33" borderId="22" xfId="0" applyFont="1" applyFill="1" applyBorder="1" applyAlignment="1">
      <alignment/>
    </xf>
    <xf numFmtId="3" fontId="0" fillId="35" borderId="19" xfId="0" applyNumberFormat="1" applyFont="1" applyFill="1" applyBorder="1" applyAlignment="1">
      <alignment/>
    </xf>
    <xf numFmtId="3" fontId="0" fillId="35" borderId="16" xfId="0" applyNumberFormat="1" applyFont="1" applyFill="1" applyBorder="1" applyAlignment="1">
      <alignment/>
    </xf>
    <xf numFmtId="3" fontId="0" fillId="35" borderId="17" xfId="0" applyNumberFormat="1" applyFont="1" applyFill="1" applyBorder="1" applyAlignment="1">
      <alignment/>
    </xf>
    <xf numFmtId="3" fontId="0" fillId="33" borderId="23" xfId="0" applyNumberFormat="1" applyFont="1" applyFill="1" applyBorder="1" applyAlignment="1">
      <alignment vertical="top" wrapText="1"/>
    </xf>
    <xf numFmtId="0" fontId="77" fillId="34" borderId="24" xfId="0" applyFont="1" applyFill="1" applyBorder="1" applyAlignment="1">
      <alignment wrapText="1"/>
    </xf>
    <xf numFmtId="0" fontId="78" fillId="34" borderId="25" xfId="0" applyFont="1" applyFill="1" applyBorder="1" applyAlignment="1">
      <alignment/>
    </xf>
    <xf numFmtId="3" fontId="78" fillId="35" borderId="26" xfId="0" applyNumberFormat="1" applyFont="1" applyFill="1" applyBorder="1" applyAlignment="1">
      <alignment/>
    </xf>
    <xf numFmtId="3" fontId="78" fillId="35" borderId="27" xfId="0" applyNumberFormat="1" applyFont="1" applyFill="1" applyBorder="1" applyAlignment="1">
      <alignment/>
    </xf>
    <xf numFmtId="3" fontId="78" fillId="35" borderId="28" xfId="0" applyNumberFormat="1" applyFont="1" applyFill="1" applyBorder="1" applyAlignment="1">
      <alignment/>
    </xf>
    <xf numFmtId="3" fontId="78" fillId="36" borderId="25" xfId="0" applyNumberFormat="1" applyFont="1" applyFill="1" applyBorder="1" applyAlignment="1">
      <alignment vertical="top" wrapText="1"/>
    </xf>
    <xf numFmtId="0" fontId="79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164" fontId="80" fillId="0" borderId="0" xfId="0" applyNumberFormat="1" applyFont="1" applyAlignment="1">
      <alignment/>
    </xf>
    <xf numFmtId="0" fontId="80" fillId="0" borderId="0" xfId="0" applyFont="1" applyAlignment="1">
      <alignment/>
    </xf>
    <xf numFmtId="3" fontId="81" fillId="37" borderId="13" xfId="0" applyNumberFormat="1" applyFont="1" applyFill="1" applyBorder="1" applyAlignment="1">
      <alignment horizontal="center"/>
    </xf>
    <xf numFmtId="3" fontId="81" fillId="37" borderId="29" xfId="0" applyNumberFormat="1" applyFont="1" applyFill="1" applyBorder="1" applyAlignment="1">
      <alignment horizontal="center"/>
    </xf>
    <xf numFmtId="3" fontId="82" fillId="37" borderId="16" xfId="0" applyNumberFormat="1" applyFont="1" applyFill="1" applyBorder="1" applyAlignment="1">
      <alignment/>
    </xf>
    <xf numFmtId="3" fontId="82" fillId="37" borderId="16" xfId="0" applyNumberFormat="1" applyFont="1" applyFill="1" applyBorder="1" applyAlignment="1">
      <alignment horizontal="center" vertical="center"/>
    </xf>
    <xf numFmtId="3" fontId="82" fillId="37" borderId="16" xfId="0" applyNumberFormat="1" applyFont="1" applyFill="1" applyBorder="1" applyAlignment="1">
      <alignment/>
    </xf>
    <xf numFmtId="3" fontId="82" fillId="37" borderId="30" xfId="0" applyNumberFormat="1" applyFont="1" applyFill="1" applyBorder="1" applyAlignment="1">
      <alignment/>
    </xf>
    <xf numFmtId="3" fontId="81" fillId="37" borderId="16" xfId="0" applyNumberFormat="1" applyFont="1" applyFill="1" applyBorder="1" applyAlignment="1">
      <alignment horizontal="center"/>
    </xf>
    <xf numFmtId="3" fontId="81" fillId="37" borderId="16" xfId="0" applyNumberFormat="1" applyFont="1" applyFill="1" applyBorder="1" applyAlignment="1">
      <alignment/>
    </xf>
    <xf numFmtId="3" fontId="81" fillId="37" borderId="30" xfId="0" applyNumberFormat="1" applyFont="1" applyFill="1" applyBorder="1" applyAlignment="1">
      <alignment horizontal="center"/>
    </xf>
    <xf numFmtId="2" fontId="80" fillId="0" borderId="0" xfId="0" applyNumberFormat="1" applyFont="1" applyAlignment="1">
      <alignment/>
    </xf>
    <xf numFmtId="3" fontId="81" fillId="37" borderId="31" xfId="0" applyNumberFormat="1" applyFont="1" applyFill="1" applyBorder="1" applyAlignment="1">
      <alignment horizontal="center"/>
    </xf>
    <xf numFmtId="3" fontId="81" fillId="37" borderId="31" xfId="0" applyNumberFormat="1" applyFont="1" applyFill="1" applyBorder="1" applyAlignment="1">
      <alignment/>
    </xf>
    <xf numFmtId="3" fontId="81" fillId="37" borderId="32" xfId="0" applyNumberFormat="1" applyFont="1" applyFill="1" applyBorder="1" applyAlignment="1">
      <alignment horizontal="center"/>
    </xf>
    <xf numFmtId="3" fontId="83" fillId="37" borderId="33" xfId="0" applyNumberFormat="1" applyFont="1" applyFill="1" applyBorder="1" applyAlignment="1">
      <alignment/>
    </xf>
    <xf numFmtId="3" fontId="84" fillId="37" borderId="34" xfId="0" applyNumberFormat="1" applyFont="1" applyFill="1" applyBorder="1" applyAlignment="1">
      <alignment horizontal="right"/>
    </xf>
    <xf numFmtId="3" fontId="84" fillId="37" borderId="35" xfId="0" applyNumberFormat="1" applyFont="1" applyFill="1" applyBorder="1" applyAlignment="1">
      <alignment/>
    </xf>
    <xf numFmtId="3" fontId="84" fillId="37" borderId="35" xfId="0" applyNumberFormat="1" applyFont="1" applyFill="1" applyBorder="1" applyAlignment="1">
      <alignment horizontal="right"/>
    </xf>
    <xf numFmtId="3" fontId="84" fillId="37" borderId="36" xfId="0" applyNumberFormat="1" applyFont="1" applyFill="1" applyBorder="1" applyAlignment="1">
      <alignment horizontal="right"/>
    </xf>
    <xf numFmtId="0" fontId="85" fillId="0" borderId="0" xfId="0" applyFont="1" applyAlignment="1">
      <alignment/>
    </xf>
    <xf numFmtId="2" fontId="85" fillId="0" borderId="0" xfId="0" applyNumberFormat="1" applyFont="1" applyAlignment="1">
      <alignment/>
    </xf>
    <xf numFmtId="164" fontId="85" fillId="0" borderId="0" xfId="0" applyNumberFormat="1" applyFont="1" applyAlignment="1">
      <alignment/>
    </xf>
    <xf numFmtId="3" fontId="84" fillId="37" borderId="37" xfId="0" applyNumberFormat="1" applyFont="1" applyFill="1" applyBorder="1" applyAlignment="1">
      <alignment horizontal="right"/>
    </xf>
    <xf numFmtId="3" fontId="84" fillId="37" borderId="16" xfId="0" applyNumberFormat="1" applyFont="1" applyFill="1" applyBorder="1" applyAlignment="1">
      <alignment/>
    </xf>
    <xf numFmtId="3" fontId="84" fillId="37" borderId="16" xfId="0" applyNumberFormat="1" applyFont="1" applyFill="1" applyBorder="1" applyAlignment="1">
      <alignment horizontal="right"/>
    </xf>
    <xf numFmtId="3" fontId="84" fillId="37" borderId="30" xfId="0" applyNumberFormat="1" applyFont="1" applyFill="1" applyBorder="1" applyAlignment="1">
      <alignment horizontal="right"/>
    </xf>
    <xf numFmtId="3" fontId="83" fillId="37" borderId="38" xfId="0" applyNumberFormat="1" applyFont="1" applyFill="1" applyBorder="1" applyAlignment="1">
      <alignment/>
    </xf>
    <xf numFmtId="3" fontId="84" fillId="37" borderId="39" xfId="0" applyNumberFormat="1" applyFont="1" applyFill="1" applyBorder="1" applyAlignment="1">
      <alignment horizontal="right"/>
    </xf>
    <xf numFmtId="3" fontId="84" fillId="37" borderId="31" xfId="0" applyNumberFormat="1" applyFont="1" applyFill="1" applyBorder="1" applyAlignment="1">
      <alignment/>
    </xf>
    <xf numFmtId="3" fontId="84" fillId="37" borderId="31" xfId="0" applyNumberFormat="1" applyFont="1" applyFill="1" applyBorder="1" applyAlignment="1">
      <alignment horizontal="right"/>
    </xf>
    <xf numFmtId="3" fontId="84" fillId="37" borderId="32" xfId="0" applyNumberFormat="1" applyFont="1" applyFill="1" applyBorder="1" applyAlignment="1">
      <alignment horizontal="right"/>
    </xf>
    <xf numFmtId="3" fontId="83" fillId="33" borderId="33" xfId="0" applyNumberFormat="1" applyFont="1" applyFill="1" applyBorder="1" applyAlignment="1">
      <alignment/>
    </xf>
    <xf numFmtId="3" fontId="84" fillId="35" borderId="40" xfId="0" applyNumberFormat="1" applyFont="1" applyFill="1" applyBorder="1" applyAlignment="1">
      <alignment horizontal="right"/>
    </xf>
    <xf numFmtId="3" fontId="84" fillId="35" borderId="13" xfId="0" applyNumberFormat="1" applyFont="1" applyFill="1" applyBorder="1" applyAlignment="1">
      <alignment/>
    </xf>
    <xf numFmtId="3" fontId="84" fillId="35" borderId="13" xfId="0" applyNumberFormat="1" applyFont="1" applyFill="1" applyBorder="1" applyAlignment="1">
      <alignment horizontal="right"/>
    </xf>
    <xf numFmtId="3" fontId="84" fillId="35" borderId="29" xfId="0" applyNumberFormat="1" applyFont="1" applyFill="1" applyBorder="1" applyAlignment="1">
      <alignment horizontal="right"/>
    </xf>
    <xf numFmtId="3" fontId="84" fillId="35" borderId="37" xfId="0" applyNumberFormat="1" applyFont="1" applyFill="1" applyBorder="1" applyAlignment="1">
      <alignment horizontal="right"/>
    </xf>
    <xf numFmtId="3" fontId="84" fillId="35" borderId="16" xfId="0" applyNumberFormat="1" applyFont="1" applyFill="1" applyBorder="1" applyAlignment="1">
      <alignment/>
    </xf>
    <xf numFmtId="3" fontId="84" fillId="35" borderId="16" xfId="0" applyNumberFormat="1" applyFont="1" applyFill="1" applyBorder="1" applyAlignment="1">
      <alignment horizontal="right"/>
    </xf>
    <xf numFmtId="3" fontId="80" fillId="35" borderId="16" xfId="0" applyNumberFormat="1" applyFont="1" applyFill="1" applyBorder="1" applyAlignment="1">
      <alignment horizontal="right"/>
    </xf>
    <xf numFmtId="3" fontId="80" fillId="35" borderId="16" xfId="0" applyNumberFormat="1" applyFont="1" applyFill="1" applyBorder="1" applyAlignment="1">
      <alignment/>
    </xf>
    <xf numFmtId="3" fontId="80" fillId="35" borderId="30" xfId="0" applyNumberFormat="1" applyFont="1" applyFill="1" applyBorder="1" applyAlignment="1">
      <alignment horizontal="right"/>
    </xf>
    <xf numFmtId="3" fontId="84" fillId="35" borderId="30" xfId="0" applyNumberFormat="1" applyFont="1" applyFill="1" applyBorder="1" applyAlignment="1">
      <alignment horizontal="right"/>
    </xf>
    <xf numFmtId="3" fontId="80" fillId="0" borderId="0" xfId="0" applyNumberFormat="1" applyFont="1" applyAlignment="1">
      <alignment/>
    </xf>
    <xf numFmtId="3" fontId="83" fillId="33" borderId="38" xfId="0" applyNumberFormat="1" applyFont="1" applyFill="1" applyBorder="1" applyAlignment="1">
      <alignment/>
    </xf>
    <xf numFmtId="3" fontId="84" fillId="35" borderId="39" xfId="0" applyNumberFormat="1" applyFont="1" applyFill="1" applyBorder="1" applyAlignment="1">
      <alignment horizontal="right"/>
    </xf>
    <xf numFmtId="3" fontId="84" fillId="35" borderId="31" xfId="0" applyNumberFormat="1" applyFont="1" applyFill="1" applyBorder="1" applyAlignment="1">
      <alignment/>
    </xf>
    <xf numFmtId="3" fontId="84" fillId="35" borderId="31" xfId="0" applyNumberFormat="1" applyFont="1" applyFill="1" applyBorder="1" applyAlignment="1">
      <alignment horizontal="right"/>
    </xf>
    <xf numFmtId="3" fontId="80" fillId="35" borderId="31" xfId="0" applyNumberFormat="1" applyFont="1" applyFill="1" applyBorder="1" applyAlignment="1">
      <alignment horizontal="right"/>
    </xf>
    <xf numFmtId="3" fontId="80" fillId="35" borderId="32" xfId="0" applyNumberFormat="1" applyFont="1" applyFill="1" applyBorder="1" applyAlignment="1">
      <alignment horizontal="right"/>
    </xf>
    <xf numFmtId="3" fontId="84" fillId="35" borderId="32" xfId="0" applyNumberFormat="1" applyFont="1" applyFill="1" applyBorder="1" applyAlignment="1">
      <alignment horizontal="right"/>
    </xf>
    <xf numFmtId="3" fontId="80" fillId="35" borderId="37" xfId="0" applyNumberFormat="1" applyFont="1" applyFill="1" applyBorder="1" applyAlignment="1">
      <alignment horizontal="right"/>
    </xf>
    <xf numFmtId="3" fontId="80" fillId="35" borderId="39" xfId="0" applyNumberFormat="1" applyFont="1" applyFill="1" applyBorder="1" applyAlignment="1">
      <alignment horizontal="right"/>
    </xf>
    <xf numFmtId="3" fontId="80" fillId="35" borderId="31" xfId="0" applyNumberFormat="1" applyFont="1" applyFill="1" applyBorder="1" applyAlignment="1">
      <alignment/>
    </xf>
    <xf numFmtId="3" fontId="83" fillId="0" borderId="41" xfId="0" applyNumberFormat="1" applyFont="1" applyFill="1" applyBorder="1" applyAlignment="1">
      <alignment/>
    </xf>
    <xf numFmtId="3" fontId="80" fillId="35" borderId="0" xfId="0" applyNumberFormat="1" applyFont="1" applyFill="1" applyBorder="1" applyAlignment="1">
      <alignment horizontal="right"/>
    </xf>
    <xf numFmtId="3" fontId="80" fillId="35" borderId="0" xfId="0" applyNumberFormat="1" applyFont="1" applyFill="1" applyBorder="1" applyAlignment="1">
      <alignment/>
    </xf>
    <xf numFmtId="3" fontId="84" fillId="35" borderId="0" xfId="0" applyNumberFormat="1" applyFont="1" applyFill="1" applyBorder="1" applyAlignment="1">
      <alignment horizontal="right"/>
    </xf>
    <xf numFmtId="3" fontId="84" fillId="35" borderId="0" xfId="0" applyNumberFormat="1" applyFont="1" applyFill="1" applyBorder="1" applyAlignment="1">
      <alignment/>
    </xf>
    <xf numFmtId="0" fontId="80" fillId="35" borderId="0" xfId="0" applyFont="1" applyFill="1" applyAlignment="1">
      <alignment/>
    </xf>
    <xf numFmtId="0" fontId="86" fillId="0" borderId="0" xfId="0" applyFont="1" applyAlignment="1">
      <alignment/>
    </xf>
    <xf numFmtId="1" fontId="80" fillId="0" borderId="0" xfId="0" applyNumberFormat="1" applyFont="1" applyAlignment="1">
      <alignment/>
    </xf>
    <xf numFmtId="0" fontId="87" fillId="0" borderId="0" xfId="0" applyFont="1" applyAlignment="1">
      <alignment/>
    </xf>
    <xf numFmtId="165" fontId="8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wrapText="1"/>
    </xf>
    <xf numFmtId="0" fontId="88" fillId="37" borderId="43" xfId="0" applyFont="1" applyFill="1" applyBorder="1" applyAlignment="1">
      <alignment horizontal="center" vertical="center" wrapText="1"/>
    </xf>
    <xf numFmtId="0" fontId="88" fillId="37" borderId="43" xfId="0" applyFont="1" applyFill="1" applyBorder="1" applyAlignment="1">
      <alignment horizontal="center" vertical="center"/>
    </xf>
    <xf numFmtId="0" fontId="88" fillId="37" borderId="44" xfId="0" applyFont="1" applyFill="1" applyBorder="1" applyAlignment="1">
      <alignment wrapText="1"/>
    </xf>
    <xf numFmtId="3" fontId="88" fillId="37" borderId="22" xfId="0" applyNumberFormat="1" applyFont="1" applyFill="1" applyBorder="1" applyAlignment="1">
      <alignment horizontal="right"/>
    </xf>
    <xf numFmtId="3" fontId="88" fillId="37" borderId="45" xfId="0" applyNumberFormat="1" applyFont="1" applyFill="1" applyBorder="1" applyAlignment="1">
      <alignment horizontal="right"/>
    </xf>
    <xf numFmtId="0" fontId="89" fillId="35" borderId="34" xfId="0" applyFont="1" applyFill="1" applyBorder="1" applyAlignment="1">
      <alignment wrapText="1"/>
    </xf>
    <xf numFmtId="3" fontId="89" fillId="35" borderId="35" xfId="0" applyNumberFormat="1" applyFont="1" applyFill="1" applyBorder="1" applyAlignment="1">
      <alignment horizontal="right"/>
    </xf>
    <xf numFmtId="3" fontId="90" fillId="35" borderId="35" xfId="0" applyNumberFormat="1" applyFont="1" applyFill="1" applyBorder="1" applyAlignment="1">
      <alignment/>
    </xf>
    <xf numFmtId="3" fontId="90" fillId="35" borderId="35" xfId="0" applyNumberFormat="1" applyFont="1" applyFill="1" applyBorder="1" applyAlignment="1">
      <alignment horizontal="right"/>
    </xf>
    <xf numFmtId="0" fontId="89" fillId="35" borderId="37" xfId="0" applyFont="1" applyFill="1" applyBorder="1" applyAlignment="1">
      <alignment wrapText="1"/>
    </xf>
    <xf numFmtId="3" fontId="89" fillId="35" borderId="16" xfId="0" applyNumberFormat="1" applyFont="1" applyFill="1" applyBorder="1" applyAlignment="1">
      <alignment horizontal="right"/>
    </xf>
    <xf numFmtId="3" fontId="90" fillId="35" borderId="16" xfId="0" applyNumberFormat="1" applyFont="1" applyFill="1" applyBorder="1" applyAlignment="1">
      <alignment/>
    </xf>
    <xf numFmtId="3" fontId="90" fillId="35" borderId="16" xfId="0" applyNumberFormat="1" applyFont="1" applyFill="1" applyBorder="1" applyAlignment="1">
      <alignment horizontal="right"/>
    </xf>
    <xf numFmtId="0" fontId="89" fillId="35" borderId="39" xfId="0" applyFont="1" applyFill="1" applyBorder="1" applyAlignment="1">
      <alignment wrapText="1"/>
    </xf>
    <xf numFmtId="3" fontId="89" fillId="35" borderId="31" xfId="0" applyNumberFormat="1" applyFont="1" applyFill="1" applyBorder="1" applyAlignment="1">
      <alignment horizontal="right"/>
    </xf>
    <xf numFmtId="3" fontId="90" fillId="35" borderId="31" xfId="0" applyNumberFormat="1" applyFont="1" applyFill="1" applyBorder="1" applyAlignment="1">
      <alignment horizontal="right"/>
    </xf>
    <xf numFmtId="14" fontId="79" fillId="0" borderId="0" xfId="0" applyNumberFormat="1" applyFont="1" applyAlignment="1">
      <alignment/>
    </xf>
    <xf numFmtId="1" fontId="89" fillId="35" borderId="0" xfId="0" applyNumberFormat="1" applyFont="1" applyFill="1" applyBorder="1" applyAlignment="1">
      <alignment horizontal="right"/>
    </xf>
    <xf numFmtId="1" fontId="90" fillId="35" borderId="0" xfId="0" applyNumberFormat="1" applyFont="1" applyFill="1" applyBorder="1" applyAlignment="1">
      <alignment horizontal="right"/>
    </xf>
    <xf numFmtId="0" fontId="9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8" fillId="37" borderId="46" xfId="0" applyFont="1" applyFill="1" applyBorder="1" applyAlignment="1">
      <alignment wrapText="1"/>
    </xf>
    <xf numFmtId="3" fontId="88" fillId="37" borderId="10" xfId="0" applyNumberFormat="1" applyFont="1" applyFill="1" applyBorder="1" applyAlignment="1">
      <alignment horizontal="right"/>
    </xf>
    <xf numFmtId="0" fontId="89" fillId="35" borderId="40" xfId="0" applyFont="1" applyFill="1" applyBorder="1" applyAlignment="1">
      <alignment wrapText="1"/>
    </xf>
    <xf numFmtId="3" fontId="89" fillId="35" borderId="13" xfId="0" applyNumberFormat="1" applyFont="1" applyFill="1" applyBorder="1" applyAlignment="1">
      <alignment horizontal="right"/>
    </xf>
    <xf numFmtId="3" fontId="90" fillId="35" borderId="13" xfId="0" applyNumberFormat="1" applyFont="1" applyFill="1" applyBorder="1" applyAlignment="1">
      <alignment/>
    </xf>
    <xf numFmtId="3" fontId="90" fillId="35" borderId="13" xfId="0" applyNumberFormat="1" applyFont="1" applyFill="1" applyBorder="1" applyAlignment="1">
      <alignment horizontal="right"/>
    </xf>
    <xf numFmtId="3" fontId="90" fillId="35" borderId="29" xfId="0" applyNumberFormat="1" applyFont="1" applyFill="1" applyBorder="1" applyAlignment="1">
      <alignment/>
    </xf>
    <xf numFmtId="3" fontId="90" fillId="35" borderId="30" xfId="0" applyNumberFormat="1" applyFont="1" applyFill="1" applyBorder="1" applyAlignment="1">
      <alignment/>
    </xf>
    <xf numFmtId="3" fontId="90" fillId="35" borderId="47" xfId="0" applyNumberFormat="1" applyFont="1" applyFill="1" applyBorder="1" applyAlignment="1">
      <alignment/>
    </xf>
    <xf numFmtId="3" fontId="90" fillId="35" borderId="48" xfId="0" applyNumberFormat="1" applyFont="1" applyFill="1" applyBorder="1" applyAlignment="1">
      <alignment/>
    </xf>
    <xf numFmtId="3" fontId="90" fillId="35" borderId="27" xfId="0" applyNumberFormat="1" applyFont="1" applyFill="1" applyBorder="1" applyAlignment="1">
      <alignment/>
    </xf>
    <xf numFmtId="3" fontId="90" fillId="35" borderId="49" xfId="0" applyNumberFormat="1" applyFont="1" applyFill="1" applyBorder="1" applyAlignment="1">
      <alignment/>
    </xf>
    <xf numFmtId="0" fontId="89" fillId="35" borderId="0" xfId="0" applyFont="1" applyFill="1" applyBorder="1" applyAlignment="1">
      <alignment horizontal="center" wrapText="1"/>
    </xf>
    <xf numFmtId="0" fontId="92" fillId="0" borderId="0" xfId="0" applyFont="1" applyBorder="1" applyAlignment="1">
      <alignment/>
    </xf>
    <xf numFmtId="0" fontId="93" fillId="0" borderId="0" xfId="0" applyFont="1" applyAlignment="1">
      <alignment/>
    </xf>
    <xf numFmtId="0" fontId="75" fillId="33" borderId="16" xfId="0" applyFont="1" applyFill="1" applyBorder="1" applyAlignment="1">
      <alignment horizontal="center" vertical="center"/>
    </xf>
    <xf numFmtId="4" fontId="0" fillId="0" borderId="16" xfId="0" applyNumberFormat="1" applyBorder="1" applyAlignment="1">
      <alignment/>
    </xf>
    <xf numFmtId="4" fontId="75" fillId="33" borderId="16" xfId="0" applyNumberFormat="1" applyFont="1" applyFill="1" applyBorder="1" applyAlignment="1">
      <alignment/>
    </xf>
    <xf numFmtId="0" fontId="92" fillId="0" borderId="0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75" fillId="33" borderId="16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75" fillId="33" borderId="16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75" fillId="33" borderId="16" xfId="0" applyNumberFormat="1" applyFont="1" applyFill="1" applyBorder="1" applyAlignment="1">
      <alignment horizontal="center"/>
    </xf>
    <xf numFmtId="0" fontId="95" fillId="0" borderId="0" xfId="0" applyFont="1" applyAlignment="1">
      <alignment horizontal="left"/>
    </xf>
    <xf numFmtId="0" fontId="0" fillId="35" borderId="0" xfId="0" applyFill="1" applyAlignment="1">
      <alignment horizontal="center"/>
    </xf>
    <xf numFmtId="0" fontId="0" fillId="0" borderId="0" xfId="0" applyAlignment="1">
      <alignment horizontal="left"/>
    </xf>
    <xf numFmtId="0" fontId="95" fillId="0" borderId="0" xfId="0" applyFont="1" applyAlignment="1">
      <alignment horizontal="center"/>
    </xf>
    <xf numFmtId="0" fontId="91" fillId="0" borderId="0" xfId="0" applyFont="1" applyBorder="1" applyAlignment="1">
      <alignment/>
    </xf>
    <xf numFmtId="0" fontId="0" fillId="33" borderId="40" xfId="0" applyFill="1" applyBorder="1" applyAlignment="1">
      <alignment/>
    </xf>
    <xf numFmtId="0" fontId="75" fillId="36" borderId="37" xfId="0" applyFont="1" applyFill="1" applyBorder="1" applyAlignment="1">
      <alignment/>
    </xf>
    <xf numFmtId="0" fontId="75" fillId="33" borderId="37" xfId="0" applyFont="1" applyFill="1" applyBorder="1" applyAlignment="1">
      <alignment/>
    </xf>
    <xf numFmtId="0" fontId="75" fillId="36" borderId="50" xfId="0" applyFont="1" applyFill="1" applyBorder="1" applyAlignment="1">
      <alignment/>
    </xf>
    <xf numFmtId="0" fontId="75" fillId="33" borderId="39" xfId="0" applyFont="1" applyFill="1" applyBorder="1" applyAlignment="1">
      <alignment/>
    </xf>
    <xf numFmtId="0" fontId="0" fillId="36" borderId="16" xfId="0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5" fillId="36" borderId="51" xfId="0" applyFont="1" applyFill="1" applyBorder="1" applyAlignment="1">
      <alignment horizontal="left" vertical="center"/>
    </xf>
    <xf numFmtId="1" fontId="1" fillId="35" borderId="52" xfId="0" applyNumberFormat="1" applyFont="1" applyFill="1" applyBorder="1" applyAlignment="1">
      <alignment vertical="top"/>
    </xf>
    <xf numFmtId="1" fontId="1" fillId="35" borderId="53" xfId="0" applyNumberFormat="1" applyFont="1" applyFill="1" applyBorder="1" applyAlignment="1">
      <alignment vertical="top"/>
    </xf>
    <xf numFmtId="1" fontId="1" fillId="35" borderId="54" xfId="0" applyNumberFormat="1" applyFont="1" applyFill="1" applyBorder="1" applyAlignment="1">
      <alignment vertical="top"/>
    </xf>
    <xf numFmtId="0" fontId="5" fillId="33" borderId="51" xfId="0" applyFont="1" applyFill="1" applyBorder="1" applyAlignment="1">
      <alignment horizontal="left" vertical="center"/>
    </xf>
    <xf numFmtId="1" fontId="1" fillId="35" borderId="55" xfId="0" applyNumberFormat="1" applyFont="1" applyFill="1" applyBorder="1" applyAlignment="1">
      <alignment vertical="top"/>
    </xf>
    <xf numFmtId="1" fontId="1" fillId="35" borderId="16" xfId="0" applyNumberFormat="1" applyFont="1" applyFill="1" applyBorder="1" applyAlignment="1">
      <alignment vertical="top"/>
    </xf>
    <xf numFmtId="1" fontId="1" fillId="35" borderId="56" xfId="0" applyNumberFormat="1" applyFont="1" applyFill="1" applyBorder="1" applyAlignment="1">
      <alignment vertical="top"/>
    </xf>
    <xf numFmtId="0" fontId="5" fillId="36" borderId="57" xfId="0" applyFont="1" applyFill="1" applyBorder="1" applyAlignment="1">
      <alignment horizontal="left" vertical="center"/>
    </xf>
    <xf numFmtId="3" fontId="6" fillId="33" borderId="58" xfId="0" applyNumberFormat="1" applyFont="1" applyFill="1" applyBorder="1" applyAlignment="1">
      <alignment horizontal="left" vertical="center"/>
    </xf>
    <xf numFmtId="3" fontId="2" fillId="33" borderId="59" xfId="0" applyNumberFormat="1" applyFont="1" applyFill="1" applyBorder="1" applyAlignment="1">
      <alignment vertical="top"/>
    </xf>
    <xf numFmtId="3" fontId="2" fillId="33" borderId="60" xfId="0" applyNumberFormat="1" applyFont="1" applyFill="1" applyBorder="1" applyAlignment="1">
      <alignment vertical="top"/>
    </xf>
    <xf numFmtId="3" fontId="2" fillId="33" borderId="61" xfId="0" applyNumberFormat="1" applyFont="1" applyFill="1" applyBorder="1" applyAlignment="1">
      <alignment vertical="top"/>
    </xf>
    <xf numFmtId="3" fontId="22" fillId="0" borderId="0" xfId="0" applyNumberFormat="1" applyFont="1" applyAlignment="1">
      <alignment vertical="top"/>
    </xf>
    <xf numFmtId="3" fontId="24" fillId="0" borderId="0" xfId="0" applyNumberFormat="1" applyFont="1" applyBorder="1" applyAlignment="1">
      <alignment horizontal="left" vertical="top"/>
    </xf>
    <xf numFmtId="3" fontId="24" fillId="0" borderId="0" xfId="0" applyNumberFormat="1" applyFont="1" applyBorder="1" applyAlignment="1">
      <alignment vertical="top"/>
    </xf>
    <xf numFmtId="3" fontId="25" fillId="0" borderId="0" xfId="0" applyNumberFormat="1" applyFont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3" fontId="22" fillId="0" borderId="0" xfId="0" applyNumberFormat="1" applyFont="1" applyAlignment="1">
      <alignment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0" xfId="0" applyFont="1" applyAlignment="1">
      <alignment vertical="top"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vertical="top"/>
    </xf>
    <xf numFmtId="0" fontId="29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8" fillId="35" borderId="52" xfId="0" applyNumberFormat="1" applyFont="1" applyFill="1" applyBorder="1" applyAlignment="1">
      <alignment vertical="top"/>
    </xf>
    <xf numFmtId="1" fontId="18" fillId="35" borderId="53" xfId="0" applyNumberFormat="1" applyFont="1" applyFill="1" applyBorder="1" applyAlignment="1">
      <alignment vertical="top"/>
    </xf>
    <xf numFmtId="1" fontId="18" fillId="35" borderId="54" xfId="0" applyNumberFormat="1" applyFont="1" applyFill="1" applyBorder="1" applyAlignment="1">
      <alignment vertical="top"/>
    </xf>
    <xf numFmtId="1" fontId="18" fillId="35" borderId="55" xfId="0" applyNumberFormat="1" applyFont="1" applyFill="1" applyBorder="1" applyAlignment="1">
      <alignment vertical="top"/>
    </xf>
    <xf numFmtId="1" fontId="18" fillId="35" borderId="16" xfId="0" applyNumberFormat="1" applyFont="1" applyFill="1" applyBorder="1" applyAlignment="1">
      <alignment vertical="top"/>
    </xf>
    <xf numFmtId="1" fontId="18" fillId="35" borderId="56" xfId="0" applyNumberFormat="1" applyFont="1" applyFill="1" applyBorder="1" applyAlignment="1">
      <alignment vertical="top"/>
    </xf>
    <xf numFmtId="3" fontId="16" fillId="33" borderId="59" xfId="0" applyNumberFormat="1" applyFont="1" applyFill="1" applyBorder="1" applyAlignment="1">
      <alignment vertical="top"/>
    </xf>
    <xf numFmtId="3" fontId="16" fillId="33" borderId="60" xfId="0" applyNumberFormat="1" applyFont="1" applyFill="1" applyBorder="1" applyAlignment="1">
      <alignment vertical="top"/>
    </xf>
    <xf numFmtId="3" fontId="16" fillId="33" borderId="62" xfId="0" applyNumberFormat="1" applyFont="1" applyFill="1" applyBorder="1" applyAlignment="1">
      <alignment vertical="top"/>
    </xf>
    <xf numFmtId="3" fontId="16" fillId="33" borderId="61" xfId="0" applyNumberFormat="1" applyFont="1" applyFill="1" applyBorder="1" applyAlignment="1">
      <alignment vertical="top"/>
    </xf>
    <xf numFmtId="1" fontId="22" fillId="0" borderId="0" xfId="0" applyNumberFormat="1" applyFont="1" applyBorder="1" applyAlignment="1">
      <alignment vertical="top"/>
    </xf>
    <xf numFmtId="0" fontId="30" fillId="0" borderId="0" xfId="0" applyFont="1" applyAlignment="1">
      <alignment vertical="top"/>
    </xf>
    <xf numFmtId="0" fontId="0" fillId="0" borderId="0" xfId="0" applyBorder="1" applyAlignment="1">
      <alignment wrapText="1"/>
    </xf>
    <xf numFmtId="1" fontId="88" fillId="37" borderId="22" xfId="0" applyNumberFormat="1" applyFont="1" applyFill="1" applyBorder="1" applyAlignment="1">
      <alignment horizontal="right"/>
    </xf>
    <xf numFmtId="1" fontId="88" fillId="37" borderId="45" xfId="0" applyNumberFormat="1" applyFont="1" applyFill="1" applyBorder="1" applyAlignment="1">
      <alignment horizontal="right"/>
    </xf>
    <xf numFmtId="1" fontId="88" fillId="37" borderId="63" xfId="0" applyNumberFormat="1" applyFont="1" applyFill="1" applyBorder="1" applyAlignment="1">
      <alignment horizontal="right"/>
    </xf>
    <xf numFmtId="1" fontId="88" fillId="37" borderId="64" xfId="0" applyNumberFormat="1" applyFont="1" applyFill="1" applyBorder="1" applyAlignment="1">
      <alignment horizontal="right"/>
    </xf>
    <xf numFmtId="3" fontId="90" fillId="35" borderId="30" xfId="0" applyNumberFormat="1" applyFont="1" applyFill="1" applyBorder="1" applyAlignment="1">
      <alignment horizontal="right"/>
    </xf>
    <xf numFmtId="3" fontId="90" fillId="35" borderId="36" xfId="0" applyNumberFormat="1" applyFont="1" applyFill="1" applyBorder="1" applyAlignment="1">
      <alignment horizontal="right"/>
    </xf>
    <xf numFmtId="0" fontId="88" fillId="33" borderId="39" xfId="0" applyFont="1" applyFill="1" applyBorder="1" applyAlignment="1">
      <alignment horizontal="right" wrapText="1"/>
    </xf>
    <xf numFmtId="3" fontId="89" fillId="33" borderId="31" xfId="0" applyNumberFormat="1" applyFont="1" applyFill="1" applyBorder="1" applyAlignment="1">
      <alignment horizontal="right"/>
    </xf>
    <xf numFmtId="14" fontId="86" fillId="0" borderId="0" xfId="0" applyNumberFormat="1" applyFont="1" applyAlignment="1">
      <alignment/>
    </xf>
    <xf numFmtId="0" fontId="0" fillId="33" borderId="16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3" borderId="16" xfId="0" applyFont="1" applyFill="1" applyBorder="1" applyAlignment="1">
      <alignment vertical="center" wrapText="1"/>
    </xf>
    <xf numFmtId="0" fontId="0" fillId="36" borderId="16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6" borderId="16" xfId="0" applyFill="1" applyBorder="1" applyAlignment="1">
      <alignment/>
    </xf>
    <xf numFmtId="0" fontId="0" fillId="33" borderId="16" xfId="0" applyFill="1" applyBorder="1" applyAlignment="1">
      <alignment vertical="center" wrapText="1"/>
    </xf>
    <xf numFmtId="0" fontId="0" fillId="36" borderId="16" xfId="0" applyFill="1" applyBorder="1" applyAlignment="1">
      <alignment vertical="center" wrapText="1"/>
    </xf>
    <xf numFmtId="0" fontId="91" fillId="0" borderId="65" xfId="0" applyFont="1" applyBorder="1" applyAlignment="1">
      <alignment wrapText="1"/>
    </xf>
    <xf numFmtId="0" fontId="32" fillId="0" borderId="16" xfId="47" applyFont="1" applyBorder="1" applyAlignment="1" applyProtection="1">
      <alignment horizontal="right" wrapText="1"/>
      <protection/>
    </xf>
    <xf numFmtId="0" fontId="0" fillId="0" borderId="16" xfId="0" applyBorder="1" applyAlignment="1">
      <alignment horizontal="right" wrapText="1"/>
    </xf>
    <xf numFmtId="3" fontId="0" fillId="0" borderId="16" xfId="0" applyNumberFormat="1" applyBorder="1" applyAlignment="1">
      <alignment horizontal="right" wrapText="1"/>
    </xf>
    <xf numFmtId="3" fontId="0" fillId="33" borderId="16" xfId="0" applyNumberFormat="1" applyFill="1" applyBorder="1" applyAlignment="1">
      <alignment horizontal="right" wrapText="1"/>
    </xf>
    <xf numFmtId="0" fontId="96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5" fillId="0" borderId="65" xfId="0" applyFont="1" applyBorder="1" applyAlignment="1">
      <alignment wrapText="1"/>
    </xf>
    <xf numFmtId="3" fontId="75" fillId="33" borderId="16" xfId="0" applyNumberFormat="1" applyFont="1" applyFill="1" applyBorder="1" applyAlignment="1">
      <alignment horizontal="right" wrapText="1"/>
    </xf>
    <xf numFmtId="0" fontId="0" fillId="0" borderId="16" xfId="0" applyFont="1" applyBorder="1" applyAlignment="1">
      <alignment horizontal="right" wrapText="1"/>
    </xf>
    <xf numFmtId="0" fontId="0" fillId="0" borderId="16" xfId="0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right" wrapText="1"/>
    </xf>
    <xf numFmtId="0" fontId="0" fillId="33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horizontal="right" vertical="center" wrapText="1"/>
    </xf>
    <xf numFmtId="3" fontId="0" fillId="35" borderId="1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0" fontId="96" fillId="0" borderId="66" xfId="0" applyFont="1" applyBorder="1" applyAlignment="1">
      <alignment/>
    </xf>
    <xf numFmtId="0" fontId="0" fillId="35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97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42" fillId="36" borderId="67" xfId="0" applyFont="1" applyFill="1" applyBorder="1" applyAlignment="1">
      <alignment/>
    </xf>
    <xf numFmtId="0" fontId="0" fillId="36" borderId="41" xfId="0" applyFill="1" applyBorder="1" applyAlignment="1">
      <alignment/>
    </xf>
    <xf numFmtId="0" fontId="38" fillId="36" borderId="64" xfId="0" applyFont="1" applyFill="1" applyBorder="1" applyAlignment="1">
      <alignment/>
    </xf>
    <xf numFmtId="0" fontId="43" fillId="36" borderId="33" xfId="0" applyFont="1" applyFill="1" applyBorder="1" applyAlignment="1">
      <alignment/>
    </xf>
    <xf numFmtId="0" fontId="38" fillId="36" borderId="0" xfId="0" applyFont="1" applyFill="1" applyBorder="1" applyAlignment="1">
      <alignment/>
    </xf>
    <xf numFmtId="0" fontId="40" fillId="36" borderId="68" xfId="0" applyFont="1" applyFill="1" applyBorder="1" applyAlignment="1">
      <alignment horizontal="center" vertical="center" wrapText="1"/>
    </xf>
    <xf numFmtId="0" fontId="72" fillId="36" borderId="0" xfId="47" applyFill="1" applyBorder="1" applyAlignment="1" applyProtection="1">
      <alignment/>
      <protection/>
    </xf>
    <xf numFmtId="49" fontId="40" fillId="36" borderId="10" xfId="0" applyNumberFormat="1" applyFont="1" applyFill="1" applyBorder="1" applyAlignment="1" quotePrefix="1">
      <alignment horizontal="center" vertical="center"/>
    </xf>
    <xf numFmtId="0" fontId="42" fillId="36" borderId="33" xfId="0" applyFont="1" applyFill="1" applyBorder="1" applyAlignment="1">
      <alignment horizontal="center"/>
    </xf>
    <xf numFmtId="49" fontId="40" fillId="36" borderId="10" xfId="0" applyNumberFormat="1" applyFont="1" applyFill="1" applyBorder="1" applyAlignment="1">
      <alignment horizontal="center" vertical="center"/>
    </xf>
    <xf numFmtId="0" fontId="72" fillId="36" borderId="0" xfId="47" applyFill="1" applyBorder="1" applyAlignment="1" applyProtection="1">
      <alignment wrapText="1"/>
      <protection/>
    </xf>
    <xf numFmtId="0" fontId="42" fillId="36" borderId="33" xfId="0" applyFont="1" applyFill="1" applyBorder="1" applyAlignment="1" quotePrefix="1">
      <alignment horizontal="center" vertical="top"/>
    </xf>
    <xf numFmtId="0" fontId="72" fillId="36" borderId="0" xfId="47" applyFill="1" applyBorder="1" applyAlignment="1" applyProtection="1">
      <alignment horizontal="left" wrapText="1"/>
      <protection/>
    </xf>
    <xf numFmtId="0" fontId="0" fillId="36" borderId="33" xfId="0" applyFill="1" applyBorder="1" applyAlignment="1">
      <alignment/>
    </xf>
    <xf numFmtId="49" fontId="98" fillId="36" borderId="10" xfId="0" applyNumberFormat="1" applyFont="1" applyFill="1" applyBorder="1" applyAlignment="1">
      <alignment horizontal="center" vertical="center"/>
    </xf>
    <xf numFmtId="0" fontId="0" fillId="36" borderId="38" xfId="0" applyFill="1" applyBorder="1" applyAlignment="1">
      <alignment/>
    </xf>
    <xf numFmtId="0" fontId="96" fillId="36" borderId="42" xfId="0" applyFont="1" applyFill="1" applyBorder="1" applyAlignment="1">
      <alignment/>
    </xf>
    <xf numFmtId="49" fontId="96" fillId="36" borderId="43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5" fontId="40" fillId="0" borderId="0" xfId="0" applyNumberFormat="1" applyFont="1" applyAlignment="1" quotePrefix="1">
      <alignment horizontal="center"/>
    </xf>
    <xf numFmtId="0" fontId="9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34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92" fillId="0" borderId="42" xfId="0" applyFont="1" applyBorder="1" applyAlignment="1">
      <alignment horizontal="center"/>
    </xf>
    <xf numFmtId="0" fontId="77" fillId="33" borderId="21" xfId="0" applyFont="1" applyFill="1" applyBorder="1" applyAlignment="1">
      <alignment wrapText="1"/>
    </xf>
    <xf numFmtId="0" fontId="77" fillId="33" borderId="33" xfId="0" applyFont="1" applyFill="1" applyBorder="1" applyAlignment="1">
      <alignment wrapText="1"/>
    </xf>
    <xf numFmtId="0" fontId="77" fillId="33" borderId="69" xfId="0" applyFont="1" applyFill="1" applyBorder="1" applyAlignment="1">
      <alignment wrapText="1"/>
    </xf>
    <xf numFmtId="0" fontId="100" fillId="0" borderId="42" xfId="0" applyFont="1" applyBorder="1" applyAlignment="1">
      <alignment horizontal="center"/>
    </xf>
    <xf numFmtId="0" fontId="92" fillId="0" borderId="0" xfId="0" applyFont="1" applyAlignment="1">
      <alignment horizontal="center"/>
    </xf>
    <xf numFmtId="0" fontId="101" fillId="33" borderId="67" xfId="0" applyFont="1" applyFill="1" applyBorder="1" applyAlignment="1">
      <alignment/>
    </xf>
    <xf numFmtId="0" fontId="101" fillId="33" borderId="70" xfId="0" applyFont="1" applyFill="1" applyBorder="1" applyAlignment="1">
      <alignment/>
    </xf>
    <xf numFmtId="0" fontId="101" fillId="33" borderId="69" xfId="0" applyFont="1" applyFill="1" applyBorder="1" applyAlignment="1">
      <alignment/>
    </xf>
    <xf numFmtId="0" fontId="101" fillId="33" borderId="71" xfId="0" applyFont="1" applyFill="1" applyBorder="1" applyAlignment="1">
      <alignment/>
    </xf>
    <xf numFmtId="0" fontId="77" fillId="33" borderId="72" xfId="0" applyFont="1" applyFill="1" applyBorder="1" applyAlignment="1">
      <alignment horizontal="center"/>
    </xf>
    <xf numFmtId="0" fontId="77" fillId="33" borderId="73" xfId="0" applyFont="1" applyFill="1" applyBorder="1" applyAlignment="1">
      <alignment horizontal="center"/>
    </xf>
    <xf numFmtId="0" fontId="77" fillId="33" borderId="74" xfId="0" applyFont="1" applyFill="1" applyBorder="1" applyAlignment="1">
      <alignment horizontal="center"/>
    </xf>
    <xf numFmtId="0" fontId="77" fillId="33" borderId="64" xfId="0" applyFont="1" applyFill="1" applyBorder="1" applyAlignment="1">
      <alignment horizontal="center" wrapText="1"/>
    </xf>
    <xf numFmtId="0" fontId="77" fillId="33" borderId="10" xfId="0" applyFont="1" applyFill="1" applyBorder="1" applyAlignment="1">
      <alignment horizontal="center" wrapText="1"/>
    </xf>
    <xf numFmtId="0" fontId="77" fillId="34" borderId="21" xfId="0" applyFont="1" applyFill="1" applyBorder="1" applyAlignment="1">
      <alignment wrapText="1"/>
    </xf>
    <xf numFmtId="0" fontId="77" fillId="34" borderId="33" xfId="0" applyFont="1" applyFill="1" applyBorder="1" applyAlignment="1">
      <alignment wrapText="1"/>
    </xf>
    <xf numFmtId="0" fontId="9" fillId="0" borderId="42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3" fontId="83" fillId="37" borderId="67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 wrapText="1"/>
    </xf>
    <xf numFmtId="3" fontId="0" fillId="0" borderId="38" xfId="0" applyNumberFormat="1" applyBorder="1" applyAlignment="1">
      <alignment vertical="center" wrapText="1"/>
    </xf>
    <xf numFmtId="3" fontId="81" fillId="37" borderId="13" xfId="0" applyNumberFormat="1" applyFont="1" applyFill="1" applyBorder="1" applyAlignment="1">
      <alignment horizontal="center"/>
    </xf>
    <xf numFmtId="3" fontId="81" fillId="37" borderId="16" xfId="0" applyNumberFormat="1" applyFont="1" applyFill="1" applyBorder="1" applyAlignment="1">
      <alignment horizontal="center"/>
    </xf>
    <xf numFmtId="3" fontId="83" fillId="34" borderId="44" xfId="0" applyNumberFormat="1" applyFont="1" applyFill="1" applyBorder="1" applyAlignment="1">
      <alignment wrapText="1"/>
    </xf>
    <xf numFmtId="3" fontId="83" fillId="34" borderId="0" xfId="0" applyNumberFormat="1" applyFont="1" applyFill="1" applyBorder="1" applyAlignment="1">
      <alignment wrapText="1"/>
    </xf>
    <xf numFmtId="3" fontId="83" fillId="34" borderId="71" xfId="0" applyNumberFormat="1" applyFont="1" applyFill="1" applyBorder="1" applyAlignment="1">
      <alignment wrapText="1"/>
    </xf>
    <xf numFmtId="3" fontId="83" fillId="34" borderId="44" xfId="0" applyNumberFormat="1" applyFont="1" applyFill="1" applyBorder="1" applyAlignment="1">
      <alignment/>
    </xf>
    <xf numFmtId="3" fontId="90" fillId="0" borderId="0" xfId="0" applyNumberFormat="1" applyFont="1" applyBorder="1" applyAlignment="1">
      <alignment/>
    </xf>
    <xf numFmtId="3" fontId="90" fillId="0" borderId="71" xfId="0" applyNumberFormat="1" applyFont="1" applyBorder="1" applyAlignment="1">
      <alignment/>
    </xf>
    <xf numFmtId="3" fontId="83" fillId="34" borderId="73" xfId="0" applyNumberFormat="1" applyFont="1" applyFill="1" applyBorder="1" applyAlignment="1">
      <alignment wrapText="1"/>
    </xf>
    <xf numFmtId="3" fontId="83" fillId="34" borderId="74" xfId="0" applyNumberFormat="1" applyFont="1" applyFill="1" applyBorder="1" applyAlignment="1">
      <alignment wrapText="1"/>
    </xf>
    <xf numFmtId="3" fontId="83" fillId="34" borderId="38" xfId="0" applyNumberFormat="1" applyFont="1" applyFill="1" applyBorder="1" applyAlignment="1">
      <alignment wrapText="1"/>
    </xf>
    <xf numFmtId="3" fontId="83" fillId="34" borderId="10" xfId="0" applyNumberFormat="1" applyFont="1" applyFill="1" applyBorder="1" applyAlignment="1">
      <alignment wrapText="1"/>
    </xf>
    <xf numFmtId="0" fontId="88" fillId="37" borderId="63" xfId="0" applyFont="1" applyFill="1" applyBorder="1" applyAlignment="1">
      <alignment horizontal="center" wrapText="1"/>
    </xf>
    <xf numFmtId="0" fontId="88" fillId="37" borderId="25" xfId="0" applyFont="1" applyFill="1" applyBorder="1" applyAlignment="1">
      <alignment horizontal="center" wrapText="1"/>
    </xf>
    <xf numFmtId="0" fontId="88" fillId="37" borderId="44" xfId="0" applyFont="1" applyFill="1" applyBorder="1" applyAlignment="1">
      <alignment horizontal="center"/>
    </xf>
    <xf numFmtId="0" fontId="88" fillId="37" borderId="74" xfId="0" applyFont="1" applyFill="1" applyBorder="1" applyAlignment="1">
      <alignment horizontal="center"/>
    </xf>
    <xf numFmtId="0" fontId="88" fillId="37" borderId="72" xfId="0" applyFont="1" applyFill="1" applyBorder="1" applyAlignment="1">
      <alignment horizontal="center"/>
    </xf>
    <xf numFmtId="0" fontId="102" fillId="35" borderId="41" xfId="0" applyFont="1" applyFill="1" applyBorder="1" applyAlignment="1">
      <alignment horizontal="left" wrapText="1"/>
    </xf>
    <xf numFmtId="0" fontId="88" fillId="37" borderId="45" xfId="0" applyFont="1" applyFill="1" applyBorder="1" applyAlignment="1">
      <alignment horizontal="center"/>
    </xf>
    <xf numFmtId="0" fontId="92" fillId="0" borderId="42" xfId="0" applyFont="1" applyBorder="1" applyAlignment="1">
      <alignment horizontal="left"/>
    </xf>
    <xf numFmtId="0" fontId="94" fillId="0" borderId="0" xfId="0" applyFont="1" applyBorder="1" applyAlignment="1">
      <alignment horizontal="left"/>
    </xf>
    <xf numFmtId="49" fontId="88" fillId="37" borderId="44" xfId="0" applyNumberFormat="1" applyFont="1" applyFill="1" applyBorder="1" applyAlignment="1">
      <alignment horizontal="center"/>
    </xf>
    <xf numFmtId="49" fontId="88" fillId="37" borderId="73" xfId="0" applyNumberFormat="1" applyFont="1" applyFill="1" applyBorder="1" applyAlignment="1">
      <alignment horizontal="center"/>
    </xf>
    <xf numFmtId="49" fontId="88" fillId="37" borderId="74" xfId="0" applyNumberFormat="1" applyFont="1" applyFill="1" applyBorder="1" applyAlignment="1">
      <alignment horizontal="center"/>
    </xf>
    <xf numFmtId="0" fontId="88" fillId="37" borderId="73" xfId="0" applyFont="1" applyFill="1" applyBorder="1" applyAlignment="1">
      <alignment horizontal="center"/>
    </xf>
    <xf numFmtId="0" fontId="88" fillId="37" borderId="44" xfId="0" applyFont="1" applyFill="1" applyBorder="1" applyAlignment="1">
      <alignment horizontal="center" vertical="center" wrapText="1"/>
    </xf>
    <xf numFmtId="0" fontId="88" fillId="37" borderId="45" xfId="0" applyFont="1" applyFill="1" applyBorder="1" applyAlignment="1">
      <alignment horizontal="center" vertical="center" wrapText="1"/>
    </xf>
    <xf numFmtId="3" fontId="0" fillId="36" borderId="16" xfId="0" applyNumberFormat="1" applyFill="1" applyBorder="1" applyAlignment="1">
      <alignment horizontal="center"/>
    </xf>
    <xf numFmtId="3" fontId="0" fillId="35" borderId="17" xfId="0" applyNumberFormat="1" applyFont="1" applyFill="1" applyBorder="1" applyAlignment="1">
      <alignment horizontal="right"/>
    </xf>
    <xf numFmtId="3" fontId="0" fillId="35" borderId="19" xfId="0" applyNumberFormat="1" applyFont="1" applyFill="1" applyBorder="1" applyAlignment="1">
      <alignment horizontal="right"/>
    </xf>
    <xf numFmtId="0" fontId="96" fillId="0" borderId="0" xfId="0" applyFont="1" applyAlignment="1">
      <alignment horizontal="center"/>
    </xf>
    <xf numFmtId="0" fontId="75" fillId="33" borderId="16" xfId="0" applyFont="1" applyFill="1" applyBorder="1" applyAlignment="1">
      <alignment vertical="center"/>
    </xf>
    <xf numFmtId="0" fontId="75" fillId="33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5" fillId="33" borderId="17" xfId="0" applyFont="1" applyFill="1" applyBorder="1" applyAlignment="1">
      <alignment horizontal="right"/>
    </xf>
    <xf numFmtId="0" fontId="75" fillId="33" borderId="19" xfId="0" applyFont="1" applyFill="1" applyBorder="1" applyAlignment="1">
      <alignment horizontal="right"/>
    </xf>
    <xf numFmtId="3" fontId="75" fillId="33" borderId="17" xfId="0" applyNumberFormat="1" applyFon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36" borderId="16" xfId="0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75" fillId="33" borderId="16" xfId="0" applyFont="1" applyFill="1" applyBorder="1" applyAlignment="1">
      <alignment horizontal="right"/>
    </xf>
    <xf numFmtId="3" fontId="75" fillId="33" borderId="17" xfId="0" applyNumberFormat="1" applyFont="1" applyFill="1" applyBorder="1" applyAlignment="1">
      <alignment horizontal="right"/>
    </xf>
    <xf numFmtId="3" fontId="75" fillId="33" borderId="19" xfId="0" applyNumberFormat="1" applyFont="1" applyFill="1" applyBorder="1" applyAlignment="1">
      <alignment horizontal="right"/>
    </xf>
    <xf numFmtId="0" fontId="94" fillId="0" borderId="0" xfId="0" applyFont="1" applyAlignment="1">
      <alignment horizontal="center"/>
    </xf>
    <xf numFmtId="0" fontId="96" fillId="0" borderId="0" xfId="0" applyFont="1" applyBorder="1" applyAlignment="1">
      <alignment horizontal="center"/>
    </xf>
    <xf numFmtId="0" fontId="75" fillId="33" borderId="14" xfId="0" applyFont="1" applyFill="1" applyBorder="1" applyAlignment="1">
      <alignment horizontal="center"/>
    </xf>
    <xf numFmtId="0" fontId="75" fillId="33" borderId="12" xfId="0" applyFont="1" applyFill="1" applyBorder="1" applyAlignment="1">
      <alignment horizontal="center"/>
    </xf>
    <xf numFmtId="0" fontId="75" fillId="33" borderId="75" xfId="0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6" xfId="0" applyBorder="1" applyAlignment="1">
      <alignment horizontal="center"/>
    </xf>
    <xf numFmtId="3" fontId="0" fillId="0" borderId="76" xfId="0" applyNumberFormat="1" applyBorder="1" applyAlignment="1">
      <alignment horizontal="center"/>
    </xf>
    <xf numFmtId="3" fontId="75" fillId="33" borderId="77" xfId="0" applyNumberFormat="1" applyFont="1" applyFill="1" applyBorder="1" applyAlignment="1">
      <alignment horizontal="center"/>
    </xf>
    <xf numFmtId="3" fontId="75" fillId="33" borderId="78" xfId="0" applyNumberFormat="1" applyFont="1" applyFill="1" applyBorder="1" applyAlignment="1">
      <alignment horizontal="center"/>
    </xf>
    <xf numFmtId="3" fontId="75" fillId="33" borderId="79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8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75" fillId="33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center" wrapText="1"/>
    </xf>
    <xf numFmtId="0" fontId="0" fillId="0" borderId="8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8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8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42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6" fillId="33" borderId="81" xfId="0" applyFont="1" applyFill="1" applyBorder="1" applyAlignment="1">
      <alignment horizontal="center" vertical="center"/>
    </xf>
    <xf numFmtId="0" fontId="6" fillId="33" borderId="82" xfId="0" applyFont="1" applyFill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/>
    </xf>
    <xf numFmtId="0" fontId="6" fillId="33" borderId="84" xfId="0" applyFont="1" applyFill="1" applyBorder="1" applyAlignment="1">
      <alignment horizontal="center" vertical="center"/>
    </xf>
    <xf numFmtId="0" fontId="6" fillId="33" borderId="85" xfId="0" applyFont="1" applyFill="1" applyBorder="1" applyAlignment="1">
      <alignment horizontal="center" vertical="center"/>
    </xf>
    <xf numFmtId="0" fontId="6" fillId="33" borderId="86" xfId="0" applyFont="1" applyFill="1" applyBorder="1" applyAlignment="1">
      <alignment horizontal="center" vertical="center"/>
    </xf>
    <xf numFmtId="0" fontId="16" fillId="36" borderId="87" xfId="0" applyFont="1" applyFill="1" applyBorder="1" applyAlignment="1">
      <alignment horizontal="center" vertical="center"/>
    </xf>
    <xf numFmtId="0" fontId="16" fillId="36" borderId="88" xfId="0" applyFont="1" applyFill="1" applyBorder="1" applyAlignment="1">
      <alignment horizontal="center" vertical="center"/>
    </xf>
    <xf numFmtId="0" fontId="16" fillId="36" borderId="89" xfId="0" applyFont="1" applyFill="1" applyBorder="1" applyAlignment="1">
      <alignment horizontal="center" vertical="center"/>
    </xf>
    <xf numFmtId="0" fontId="16" fillId="36" borderId="90" xfId="0" applyFont="1" applyFill="1" applyBorder="1" applyAlignment="1">
      <alignment horizontal="center" vertical="center"/>
    </xf>
    <xf numFmtId="0" fontId="16" fillId="36" borderId="91" xfId="0" applyFont="1" applyFill="1" applyBorder="1" applyAlignment="1">
      <alignment horizontal="center" vertical="center"/>
    </xf>
    <xf numFmtId="0" fontId="23" fillId="36" borderId="92" xfId="0" applyFont="1" applyFill="1" applyBorder="1" applyAlignment="1">
      <alignment horizontal="center" vertical="center" textRotation="90"/>
    </xf>
    <xf numFmtId="0" fontId="23" fillId="36" borderId="93" xfId="0" applyFont="1" applyFill="1" applyBorder="1" applyAlignment="1">
      <alignment horizontal="center" vertical="center" textRotation="90"/>
    </xf>
    <xf numFmtId="0" fontId="23" fillId="36" borderId="47" xfId="0" applyFont="1" applyFill="1" applyBorder="1" applyAlignment="1">
      <alignment horizontal="center" vertical="center" textRotation="90"/>
    </xf>
    <xf numFmtId="0" fontId="23" fillId="36" borderId="94" xfId="0" applyFont="1" applyFill="1" applyBorder="1" applyAlignment="1">
      <alignment horizontal="center" vertical="center" textRotation="90"/>
    </xf>
    <xf numFmtId="0" fontId="23" fillId="36" borderId="95" xfId="0" applyFont="1" applyFill="1" applyBorder="1" applyAlignment="1">
      <alignment horizontal="center" vertical="center" textRotation="90" wrapText="1"/>
    </xf>
    <xf numFmtId="0" fontId="79" fillId="36" borderId="96" xfId="0" applyFont="1" applyFill="1" applyBorder="1" applyAlignment="1">
      <alignment horizontal="center" vertical="center" textRotation="90"/>
    </xf>
    <xf numFmtId="0" fontId="23" fillId="36" borderId="55" xfId="0" applyFont="1" applyFill="1" applyBorder="1" applyAlignment="1">
      <alignment horizontal="center" vertical="center" textRotation="90"/>
    </xf>
    <xf numFmtId="0" fontId="23" fillId="36" borderId="56" xfId="0" applyFont="1" applyFill="1" applyBorder="1" applyAlignment="1">
      <alignment horizontal="center" vertical="center" textRotation="90"/>
    </xf>
    <xf numFmtId="0" fontId="23" fillId="36" borderId="97" xfId="0" applyFont="1" applyFill="1" applyBorder="1" applyAlignment="1">
      <alignment horizontal="center" vertical="center" textRotation="90"/>
    </xf>
    <xf numFmtId="0" fontId="23" fillId="36" borderId="98" xfId="0" applyFont="1" applyFill="1" applyBorder="1" applyAlignment="1">
      <alignment horizontal="center" vertical="center" textRotation="90"/>
    </xf>
    <xf numFmtId="0" fontId="23" fillId="36" borderId="99" xfId="0" applyFont="1" applyFill="1" applyBorder="1" applyAlignment="1">
      <alignment horizontal="center" vertical="center" textRotation="90"/>
    </xf>
    <xf numFmtId="0" fontId="23" fillId="36" borderId="97" xfId="0" applyFont="1" applyFill="1" applyBorder="1" applyAlignment="1">
      <alignment horizontal="center" vertical="center" textRotation="90" wrapText="1"/>
    </xf>
    <xf numFmtId="0" fontId="79" fillId="36" borderId="100" xfId="0" applyFont="1" applyFill="1" applyBorder="1" applyAlignment="1">
      <alignment horizontal="center" vertical="center" textRotation="90"/>
    </xf>
    <xf numFmtId="0" fontId="23" fillId="36" borderId="56" xfId="0" applyFont="1" applyFill="1" applyBorder="1" applyAlignment="1">
      <alignment horizontal="center" vertical="center" textRotation="90" wrapText="1"/>
    </xf>
    <xf numFmtId="0" fontId="79" fillId="36" borderId="97" xfId="0" applyFont="1" applyFill="1" applyBorder="1" applyAlignment="1">
      <alignment horizontal="center" vertical="center" textRotation="90"/>
    </xf>
    <xf numFmtId="0" fontId="23" fillId="36" borderId="16" xfId="0" applyFont="1" applyFill="1" applyBorder="1" applyAlignment="1">
      <alignment horizontal="center" vertical="center" textRotation="90"/>
    </xf>
    <xf numFmtId="0" fontId="103" fillId="36" borderId="98" xfId="0" applyFont="1" applyFill="1" applyBorder="1" applyAlignment="1">
      <alignment horizontal="center" vertical="center" textRotation="90"/>
    </xf>
    <xf numFmtId="0" fontId="103" fillId="36" borderId="99" xfId="0" applyFont="1" applyFill="1" applyBorder="1" applyAlignment="1">
      <alignment horizontal="center" vertical="center" textRotation="90"/>
    </xf>
    <xf numFmtId="0" fontId="23" fillId="36" borderId="101" xfId="0" applyFont="1" applyFill="1" applyBorder="1" applyAlignment="1">
      <alignment horizontal="center" vertical="center" textRotation="90"/>
    </xf>
    <xf numFmtId="0" fontId="23" fillId="36" borderId="102" xfId="0" applyFont="1" applyFill="1" applyBorder="1" applyAlignment="1">
      <alignment horizontal="center" vertical="center" textRotation="90"/>
    </xf>
    <xf numFmtId="3" fontId="0" fillId="0" borderId="17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75" fillId="33" borderId="17" xfId="0" applyFont="1" applyFill="1" applyBorder="1" applyAlignment="1">
      <alignment horizontal="center"/>
    </xf>
    <xf numFmtId="0" fontId="75" fillId="33" borderId="19" xfId="0" applyFont="1" applyFill="1" applyBorder="1" applyAlignment="1">
      <alignment horizont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4" fontId="0" fillId="35" borderId="17" xfId="0" applyNumberFormat="1" applyFont="1" applyFill="1" applyBorder="1" applyAlignment="1">
      <alignment horizontal="right" vertical="center"/>
    </xf>
    <xf numFmtId="4" fontId="0" fillId="35" borderId="19" xfId="0" applyNumberFormat="1" applyFont="1" applyFill="1" applyBorder="1" applyAlignment="1">
      <alignment horizontal="right" vertical="center"/>
    </xf>
    <xf numFmtId="0" fontId="9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right"/>
    </xf>
    <xf numFmtId="3" fontId="0" fillId="0" borderId="17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94" fillId="0" borderId="0" xfId="0" applyFont="1" applyBorder="1" applyAlignment="1">
      <alignment horizontal="center" wrapText="1"/>
    </xf>
    <xf numFmtId="0" fontId="75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75" fillId="33" borderId="16" xfId="0" applyFont="1" applyFill="1" applyBorder="1" applyAlignment="1">
      <alignment horizontal="right" wrapText="1"/>
    </xf>
    <xf numFmtId="0" fontId="79" fillId="0" borderId="0" xfId="0" applyFont="1" applyAlignment="1">
      <alignment horizontal="left"/>
    </xf>
    <xf numFmtId="0" fontId="75" fillId="33" borderId="17" xfId="0" applyFont="1" applyFill="1" applyBorder="1" applyAlignment="1">
      <alignment horizontal="right" wrapText="1"/>
    </xf>
    <xf numFmtId="0" fontId="75" fillId="33" borderId="80" xfId="0" applyFont="1" applyFill="1" applyBorder="1" applyAlignment="1">
      <alignment horizontal="right" wrapText="1"/>
    </xf>
    <xf numFmtId="0" fontId="75" fillId="33" borderId="19" xfId="0" applyFont="1" applyFill="1" applyBorder="1" applyAlignment="1">
      <alignment horizontal="right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7&amp;yil0=2010" TargetMode="External" /><Relationship Id="rId7" Type="http://schemas.openxmlformats.org/officeDocument/2006/relationships/hyperlink" Target="http://www.ticaretsicil.gov.tr/istatistik/yabanci_iller_detay.php?il_kod=27&amp;yil0=2010" TargetMode="External" /><Relationship Id="rId8" Type="http://schemas.openxmlformats.org/officeDocument/2006/relationships/hyperlink" Target="http://www.ticaretsicil.gov.tr/istatistik/yabanci_iller_detay.php?il_kod=48&amp;yil0=2010" TargetMode="External" /><Relationship Id="rId9" Type="http://schemas.openxmlformats.org/officeDocument/2006/relationships/hyperlink" Target="http://www.ticaretsicil.gov.tr/istatistik/yabanci_iller_detay.php?il_kod=33&amp;yil0=2010" TargetMode="External" /><Relationship Id="rId10" Type="http://schemas.openxmlformats.org/officeDocument/2006/relationships/hyperlink" Target="http://www.ticaretsicil.gov.tr/istatistik/yabanci_iller_detay.php?il_kod=43&amp;yil0=2010" TargetMode="External" /><Relationship Id="rId11" Type="http://schemas.openxmlformats.org/officeDocument/2006/relationships/hyperlink" Target="http://www.ticaretsicil.gov.tr/istatistik/yabanci_iller_detay.php?il_kod=1&amp;yil0=2010" TargetMode="External" /><Relationship Id="rId12" Type="http://schemas.openxmlformats.org/officeDocument/2006/relationships/hyperlink" Target="http://www.ticaretsicil.gov.tr/istatistik/yabanci_iller_detay.php?il_kod=3&amp;yil0=2010" TargetMode="External" /><Relationship Id="rId13" Type="http://schemas.openxmlformats.org/officeDocument/2006/relationships/hyperlink" Target="http://www.ticaretsicil.gov.tr/istatistik/yabanci_iller_detay.php?il_kod=37&amp;yil0=2010" TargetMode="External" /><Relationship Id="rId14" Type="http://schemas.openxmlformats.org/officeDocument/2006/relationships/hyperlink" Target="http://www.ticaretsicil.gov.tr/istatistik/yabanci_iller_detay.php?il_kod=21&amp;yil0=2010" TargetMode="External" /><Relationship Id="rId15" Type="http://schemas.openxmlformats.org/officeDocument/2006/relationships/hyperlink" Target="http://www.ticaretsicil.gov.tr/istatistik/yabanci_iller_detay.php?il_kod=34&amp;yil0=2010" TargetMode="External" /><Relationship Id="rId16" Type="http://schemas.openxmlformats.org/officeDocument/2006/relationships/hyperlink" Target="http://www.ticaretsicil.gov.tr/istatistik/yabanci_iller_detay.php?il_kod=7&amp;yil0=2010" TargetMode="External" /><Relationship Id="rId17" Type="http://schemas.openxmlformats.org/officeDocument/2006/relationships/hyperlink" Target="http://www.ticaretsicil.gov.tr/istatistik/yabanci_iller_detay.php?il_kod=6&amp;yil0=2010" TargetMode="External" /><Relationship Id="rId18" Type="http://schemas.openxmlformats.org/officeDocument/2006/relationships/hyperlink" Target="http://www.ticaretsicil.gov.tr/istatistik/yabanci_iller_detay.php?il_kod=35&amp;yil0=2010" TargetMode="External" /><Relationship Id="rId19" Type="http://schemas.openxmlformats.org/officeDocument/2006/relationships/hyperlink" Target="http://www.ticaretsicil.gov.tr/istatistik/yabanci_iller_detay.php?il_kod=48&amp;yil0=2010" TargetMode="External" /><Relationship Id="rId20" Type="http://schemas.openxmlformats.org/officeDocument/2006/relationships/hyperlink" Target="http://www.ticaretsicil.gov.tr/istatistik/yabanci_iller_detay.php?il_kod=33&amp;yil0=2010" TargetMode="External" /><Relationship Id="rId21" Type="http://schemas.openxmlformats.org/officeDocument/2006/relationships/hyperlink" Target="http://www.ticaretsicil.gov.tr/istatistik/yabanci_iller_detay.php?il_kod=9&amp;yil0=2010" TargetMode="External" /><Relationship Id="rId22" Type="http://schemas.openxmlformats.org/officeDocument/2006/relationships/hyperlink" Target="http://www.ticaretsicil.gov.tr/istatistik/yabanci_iller_detay.php?il_kod=42&amp;yil0=2010" TargetMode="External" /><Relationship Id="rId23" Type="http://schemas.openxmlformats.org/officeDocument/2006/relationships/hyperlink" Target="http://www.ticaretsicil.gov.tr/istatistik/yabanci_iller_detay.php?il_kod=31&amp;yil0=2010" TargetMode="External" /><Relationship Id="rId24" Type="http://schemas.openxmlformats.org/officeDocument/2006/relationships/hyperlink" Target="http://www.ticaretsicil.gov.tr/istatistik/yabanci_iller_detay.php?il_kod=27&amp;yil0=2010" TargetMode="External" /><Relationship Id="rId25" Type="http://schemas.openxmlformats.org/officeDocument/2006/relationships/hyperlink" Target="http://www.ticaretsicil.gov.tr/istatistik/yabanci_iller_detay.php?il_kod=1&amp;yil0=2010" TargetMode="External" /><Relationship Id="rId26" Type="http://schemas.openxmlformats.org/officeDocument/2006/relationships/hyperlink" Target="http://www.ticaretsicil.gov.tr/istatistik/yabanci_iller_detay.php?il_kod=16&amp;yil0=2010" TargetMode="External" /><Relationship Id="rId27" Type="http://schemas.openxmlformats.org/officeDocument/2006/relationships/hyperlink" Target="http://www.ticaretsicil.gov.tr/istatistik/yabanci_iller_detay.php?il_kod=61&amp;yil0=2010" TargetMode="External" /><Relationship Id="rId28" Type="http://schemas.openxmlformats.org/officeDocument/2006/relationships/hyperlink" Target="http://www.ticaretsicil.gov.tr/istatistik/yabanci_iller_detay.php?il_kod=41&amp;yil0=2010" TargetMode="External" /><Relationship Id="rId29" Type="http://schemas.openxmlformats.org/officeDocument/2006/relationships/hyperlink" Target="http://www.ticaretsicil.gov.tr/istatistik/yabanci_iller_detay.php?il_kod=45&amp;yil0=2010" TargetMode="External" /><Relationship Id="rId30" Type="http://schemas.openxmlformats.org/officeDocument/2006/relationships/hyperlink" Target="http://www.ticaretsicil.gov.tr/istatistik/yabanci_iller_detay.php?il_kod=3&amp;yil0=2010" TargetMode="External" /><Relationship Id="rId31" Type="http://schemas.openxmlformats.org/officeDocument/2006/relationships/hyperlink" Target="http://www.ticaretsicil.gov.tr/istatistik/yabanci_iller_detay.php?il_kod=32&amp;yil0=2010" TargetMode="External" /><Relationship Id="rId32" Type="http://schemas.openxmlformats.org/officeDocument/2006/relationships/hyperlink" Target="http://www.ticaretsicil.gov.tr/istatistik/yabanci_iller_detay.php?il_kod=59&amp;yil0=2010" TargetMode="External" /><Relationship Id="rId33" Type="http://schemas.openxmlformats.org/officeDocument/2006/relationships/hyperlink" Target="http://www.ticaretsicil.gov.tr/istatistik/yabanci_iller_detay.php?il_kod=22&amp;yil0=2010" TargetMode="External" /><Relationship Id="rId34" Type="http://schemas.openxmlformats.org/officeDocument/2006/relationships/hyperlink" Target="http://www.ticaretsicil.gov.tr/istatistik/yabanci_iller_detay.php?il_kod=65&amp;yil0=2010" TargetMode="External" /><Relationship Id="rId35" Type="http://schemas.openxmlformats.org/officeDocument/2006/relationships/hyperlink" Target="http://www.ticaretsicil.gov.tr/istatistik/yabanci_iller_detay.php?il_kod=38&amp;yil0=2010" TargetMode="External" /><Relationship Id="rId36" Type="http://schemas.openxmlformats.org/officeDocument/2006/relationships/hyperlink" Target="http://www.ticaretsicil.gov.tr/istatistik/yabanci_iller_detay.php?il_kod=14&amp;yil0=2010" TargetMode="External" /><Relationship Id="rId37" Type="http://schemas.openxmlformats.org/officeDocument/2006/relationships/hyperlink" Target="http://www.ticaretsicil.gov.tr/istatistik/yabanci_iller_detay.php?il_kod=26&amp;yil0=2010" TargetMode="External" /><Relationship Id="rId38" Type="http://schemas.openxmlformats.org/officeDocument/2006/relationships/hyperlink" Target="http://www.ticaretsicil.gov.tr/istatistik/yabanci_iller_detay.php?il_kod=68&amp;yil0=2010" TargetMode="External" /><Relationship Id="rId39" Type="http://schemas.openxmlformats.org/officeDocument/2006/relationships/hyperlink" Target="http://www.ticaretsicil.gov.tr/istatistik/yabanci_iller_detay.php?il_kod=54&amp;yil0=2010" TargetMode="External" /><Relationship Id="rId40" Type="http://schemas.openxmlformats.org/officeDocument/2006/relationships/hyperlink" Target="http://www.ticaretsicil.gov.tr/istatistik/yabanci_iller_detay.php?il_kod=77&amp;yil0=2010" TargetMode="External" /><Relationship Id="rId41" Type="http://schemas.openxmlformats.org/officeDocument/2006/relationships/hyperlink" Target="http://www.ticaretsicil.gov.tr/istatistik/yabanci_iller_detay.php?il_kod=52&amp;yil0=2010" TargetMode="External" /><Relationship Id="rId42" Type="http://schemas.openxmlformats.org/officeDocument/2006/relationships/hyperlink" Target="http://www.ticaretsicil.gov.tr/istatistik/yabanci_iller_detay.php?il_kod=44&amp;yil0=2010" TargetMode="External" /><Relationship Id="rId43" Type="http://schemas.openxmlformats.org/officeDocument/2006/relationships/hyperlink" Target="http://www.ticaretsicil.gov.tr/istatistik/yabanci_iller_detay.php?il_kod=67&amp;yil0=2010" TargetMode="External" /><Relationship Id="rId44" Type="http://schemas.openxmlformats.org/officeDocument/2006/relationships/hyperlink" Target="http://www.ticaretsicil.gov.tr/istatistik/yabanci_iller_detay.php?il_kod=43&amp;yil0=2010" TargetMode="External" /><Relationship Id="rId45" Type="http://schemas.openxmlformats.org/officeDocument/2006/relationships/hyperlink" Target="http://www.ticaretsicil.gov.tr/istatistik/yabanci_iller_detay.php?il_kod=55&amp;yil0=2010" TargetMode="External" /><Relationship Id="rId46" Type="http://schemas.openxmlformats.org/officeDocument/2006/relationships/hyperlink" Target="http://www.ticaretsicil.gov.tr/istatistik/yabanci_iller_detay.php?il_kod=20&amp;yil0=2010" TargetMode="External" /><Relationship Id="rId47" Type="http://schemas.openxmlformats.org/officeDocument/2006/relationships/hyperlink" Target="http://www.ticaretsicil.gov.tr/istatistik/yabanci_iller_detay.php?il_kod=10&amp;yil0=2010" TargetMode="External" /><Relationship Id="rId48" Type="http://schemas.openxmlformats.org/officeDocument/2006/relationships/hyperlink" Target="http://www.ticaretsicil.gov.tr/istatistik/yabanci_iller_detay.php?il_kod=2&amp;yil0=2010" TargetMode="External" /><Relationship Id="rId49" Type="http://schemas.openxmlformats.org/officeDocument/2006/relationships/hyperlink" Target="http://www.ticaretsicil.gov.tr/istatistik/yabanci_iller_detay.php?il_kod=19&amp;yil0=2010" TargetMode="External" /><Relationship Id="rId50" Type="http://schemas.openxmlformats.org/officeDocument/2006/relationships/hyperlink" Target="http://www.ticaretsicil.gov.tr/istatistik/yabanci_iller_detay.php?il_kod=17&amp;yil0=2010" TargetMode="External" /><Relationship Id="rId51" Type="http://schemas.openxmlformats.org/officeDocument/2006/relationships/hyperlink" Target="http://www.ticaretsicil.gov.tr/istatistik/yabanci_iller_detay.php?il_kod=66&amp;yil0=2010" TargetMode="External" /><Relationship Id="rId52" Type="http://schemas.openxmlformats.org/officeDocument/2006/relationships/hyperlink" Target="http://www.ticaretsicil.gov.tr/istatistik/yabanci_iller_detay.php?il_kod=64&amp;yil0=2010" TargetMode="External" /><Relationship Id="rId53" Type="http://schemas.openxmlformats.org/officeDocument/2006/relationships/hyperlink" Target="http://www.ticaretsicil.gov.tr/istatistik/yabanci_iller_detay.php?il_kod=62&amp;yil0=2010" TargetMode="External" /><Relationship Id="rId54" Type="http://schemas.openxmlformats.org/officeDocument/2006/relationships/hyperlink" Target="http://www.ticaretsicil.gov.tr/istatistik/yabanci_iller_detay.php?il_kod=58&amp;yil0=2010" TargetMode="External" /><Relationship Id="rId55" Type="http://schemas.openxmlformats.org/officeDocument/2006/relationships/hyperlink" Target="http://www.ticaretsicil.gov.tr/istatistik/yabanci_iller_detay.php?il_kod=57&amp;yil0=2010" TargetMode="External" /><Relationship Id="rId56" Type="http://schemas.openxmlformats.org/officeDocument/2006/relationships/hyperlink" Target="http://www.ticaretsicil.gov.tr/istatistik/yabanci_iller_detay.php?il_kod=80&amp;yil0=2010" TargetMode="External" /><Relationship Id="rId57" Type="http://schemas.openxmlformats.org/officeDocument/2006/relationships/hyperlink" Target="http://www.ticaretsicil.gov.tr/istatistik/yabanci_iller_detay.php?il_kod=50&amp;yil0=2010" TargetMode="External" /><Relationship Id="rId58" Type="http://schemas.openxmlformats.org/officeDocument/2006/relationships/hyperlink" Target="http://www.ticaretsicil.gov.tr/istatistik/yabanci_iller_detay.php?il_kod=63&amp;yil0=2010" TargetMode="External" /><Relationship Id="rId59" Type="http://schemas.openxmlformats.org/officeDocument/2006/relationships/hyperlink" Target="http://www.ticaretsicil.gov.tr/istatistik/yabanci_iller_detay.php?il_kod=39&amp;yil0=2010" TargetMode="External" /><Relationship Id="rId60" Type="http://schemas.openxmlformats.org/officeDocument/2006/relationships/hyperlink" Target="http://www.ticaretsicil.gov.tr/istatistik/yabanci_iller_detay.php?il_kod=46&amp;yil0=2010" TargetMode="External" /><Relationship Id="rId61" Type="http://schemas.openxmlformats.org/officeDocument/2006/relationships/hyperlink" Target="http://www.ticaretsicil.gov.tr/istatistik/yabanci_iller_detay.php?il_kod=76&amp;yil0=2010" TargetMode="External" /><Relationship Id="rId62" Type="http://schemas.openxmlformats.org/officeDocument/2006/relationships/hyperlink" Target="http://www.ticaretsicil.gov.tr/istatistik/yabanci_iller_detay.php?il_kod=28&amp;yil0=2010" TargetMode="External" /><Relationship Id="rId63" Type="http://schemas.openxmlformats.org/officeDocument/2006/relationships/hyperlink" Target="http://www.ticaretsicil.gov.tr/istatistik/yabanci_iller_detay.php?il_kod=25&amp;yil0=2010" TargetMode="External" /><Relationship Id="rId64" Type="http://schemas.openxmlformats.org/officeDocument/2006/relationships/hyperlink" Target="http://www.ticaretsicil.gov.tr/istatistik/yabanci_iller_detay.php?il_kod=5&amp;yil0=2010" TargetMode="External" /><Relationship Id="rId65" Type="http://schemas.openxmlformats.org/officeDocument/2006/relationships/hyperlink" Target="http://www.ticaretsicil.gov.tr/istatistik/yabanci_iller_detay.php?il_kod=15&amp;yil0=2010" TargetMode="External" /><Relationship Id="rId66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tabSelected="1" zoomScalePageLayoutView="0" workbookViewId="0" topLeftCell="A22">
      <selection activeCell="F48" sqref="F48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81" t="s">
        <v>400</v>
      </c>
      <c r="B4" s="281"/>
      <c r="C4" s="281"/>
      <c r="D4" s="281"/>
      <c r="E4" s="281"/>
      <c r="F4" s="281"/>
      <c r="G4" s="281"/>
      <c r="H4" s="281"/>
      <c r="I4" s="281"/>
    </row>
    <row r="18" spans="1:9" ht="20.25">
      <c r="A18" s="282" t="s">
        <v>401</v>
      </c>
      <c r="B18" s="282"/>
      <c r="C18" s="282"/>
      <c r="D18" s="282"/>
      <c r="E18" s="282"/>
      <c r="F18" s="282"/>
      <c r="G18" s="282"/>
      <c r="H18" s="282"/>
      <c r="I18" s="282"/>
    </row>
    <row r="19" spans="1:9" ht="20.25">
      <c r="A19" s="282"/>
      <c r="B19" s="282"/>
      <c r="C19" s="282"/>
      <c r="D19" s="282"/>
      <c r="E19" s="282"/>
      <c r="F19" s="282"/>
      <c r="G19" s="282"/>
      <c r="H19" s="282"/>
      <c r="I19" s="282"/>
    </row>
    <row r="20" spans="1:7" ht="20.25">
      <c r="A20" s="282"/>
      <c r="B20" s="282"/>
      <c r="C20" s="282"/>
      <c r="D20" s="282"/>
      <c r="E20" s="282"/>
      <c r="F20" s="282"/>
      <c r="G20" s="282"/>
    </row>
    <row r="21" spans="1:7" ht="15.75">
      <c r="A21" s="257"/>
      <c r="B21" s="258"/>
      <c r="C21" s="258"/>
      <c r="D21" s="258"/>
      <c r="E21" s="258"/>
      <c r="F21" s="258"/>
      <c r="G21" s="258"/>
    </row>
    <row r="22" spans="1:7" ht="15.75">
      <c r="A22" s="257"/>
      <c r="B22" s="258"/>
      <c r="C22" s="258"/>
      <c r="D22" s="258"/>
      <c r="E22" s="258"/>
      <c r="F22" s="258"/>
      <c r="G22" s="258"/>
    </row>
    <row r="23" spans="1:9" ht="20.25">
      <c r="A23" s="283" t="s">
        <v>293</v>
      </c>
      <c r="B23" s="283"/>
      <c r="C23" s="283"/>
      <c r="D23" s="283"/>
      <c r="E23" s="283"/>
      <c r="F23" s="283"/>
      <c r="G23" s="283"/>
      <c r="H23" s="283"/>
      <c r="I23" s="283"/>
    </row>
    <row r="24" spans="1:7" ht="15.75">
      <c r="A24" s="257"/>
      <c r="B24" s="258"/>
      <c r="C24" s="258"/>
      <c r="D24" s="258"/>
      <c r="E24" s="258"/>
      <c r="F24" s="258"/>
      <c r="G24" s="258"/>
    </row>
    <row r="25" spans="1:7" ht="15.75">
      <c r="A25" s="257"/>
      <c r="B25" s="258"/>
      <c r="C25" s="258"/>
      <c r="D25" s="258"/>
      <c r="E25" s="258"/>
      <c r="F25" s="258"/>
      <c r="G25" s="258"/>
    </row>
    <row r="26" spans="1:7" ht="15.75">
      <c r="A26" s="257"/>
      <c r="B26" s="258"/>
      <c r="C26" s="258"/>
      <c r="D26" s="258"/>
      <c r="E26" s="258"/>
      <c r="F26" s="258"/>
      <c r="G26" s="258"/>
    </row>
    <row r="27" spans="1:7" ht="15.75">
      <c r="A27" s="257"/>
      <c r="B27" s="258"/>
      <c r="C27" s="258"/>
      <c r="D27" s="258"/>
      <c r="E27" s="258"/>
      <c r="F27" s="258"/>
      <c r="G27" s="258"/>
    </row>
    <row r="28" spans="1:7" ht="15.75">
      <c r="A28" s="257"/>
      <c r="B28" s="258"/>
      <c r="C28" s="258"/>
      <c r="D28" s="258"/>
      <c r="E28" s="258"/>
      <c r="F28" s="258"/>
      <c r="G28" s="258"/>
    </row>
    <row r="29" spans="1:7" ht="23.25">
      <c r="A29" s="257"/>
      <c r="B29" s="258"/>
      <c r="C29" s="284"/>
      <c r="D29" s="284"/>
      <c r="E29" s="284"/>
      <c r="F29" s="258"/>
      <c r="G29" s="258"/>
    </row>
    <row r="30" spans="1:7" ht="15.75">
      <c r="A30" s="257"/>
      <c r="B30" s="258"/>
      <c r="C30" s="258"/>
      <c r="D30" s="258"/>
      <c r="E30" s="258"/>
      <c r="F30" s="258"/>
      <c r="G30" s="258"/>
    </row>
    <row r="31" spans="1:7" ht="15.75">
      <c r="A31" s="257"/>
      <c r="B31" s="258"/>
      <c r="C31" s="258"/>
      <c r="D31" s="258"/>
      <c r="E31" s="258"/>
      <c r="F31" s="258"/>
      <c r="G31" s="258"/>
    </row>
    <row r="32" spans="1:7" ht="15.75">
      <c r="A32" s="257"/>
      <c r="B32" s="258"/>
      <c r="C32" s="258"/>
      <c r="D32" s="258"/>
      <c r="E32" s="258"/>
      <c r="F32" s="258"/>
      <c r="G32" s="258"/>
    </row>
    <row r="33" spans="1:7" ht="15.75">
      <c r="A33" s="257"/>
      <c r="B33" s="258"/>
      <c r="C33" s="258"/>
      <c r="D33" s="258"/>
      <c r="E33" s="258"/>
      <c r="F33" s="258"/>
      <c r="G33" s="258"/>
    </row>
    <row r="34" spans="1:7" ht="15.75">
      <c r="A34" s="257"/>
      <c r="B34" s="258"/>
      <c r="C34" s="258"/>
      <c r="D34" s="258"/>
      <c r="E34" s="258"/>
      <c r="F34" s="258"/>
      <c r="G34" s="258"/>
    </row>
    <row r="35" spans="1:7" ht="15.75">
      <c r="A35" s="257"/>
      <c r="B35" s="258"/>
      <c r="C35" s="258"/>
      <c r="D35" s="258"/>
      <c r="E35" s="258"/>
      <c r="F35" s="258"/>
      <c r="G35" s="258"/>
    </row>
    <row r="36" spans="1:7" ht="15.75">
      <c r="A36" s="257"/>
      <c r="B36" s="258"/>
      <c r="C36" s="258"/>
      <c r="D36" s="258"/>
      <c r="E36" s="258"/>
      <c r="F36" s="258"/>
      <c r="G36" s="258"/>
    </row>
    <row r="37" spans="1:7" ht="15.75">
      <c r="A37" s="257"/>
      <c r="B37" s="258"/>
      <c r="C37" s="258"/>
      <c r="D37" s="258"/>
      <c r="E37" s="258"/>
      <c r="F37" s="258"/>
      <c r="G37" s="258"/>
    </row>
    <row r="38" spans="1:9" ht="15.75">
      <c r="A38" s="279" t="s">
        <v>402</v>
      </c>
      <c r="B38" s="279"/>
      <c r="C38" s="279"/>
      <c r="D38" s="279"/>
      <c r="E38" s="279"/>
      <c r="F38" s="279"/>
      <c r="G38" s="279"/>
      <c r="H38" s="279"/>
      <c r="I38" s="279"/>
    </row>
    <row r="39" spans="1:9" ht="15.75">
      <c r="A39" s="279" t="s">
        <v>403</v>
      </c>
      <c r="B39" s="279"/>
      <c r="C39" s="279"/>
      <c r="D39" s="279"/>
      <c r="E39" s="279"/>
      <c r="F39" s="279"/>
      <c r="G39" s="279"/>
      <c r="H39" s="279"/>
      <c r="I39" s="279"/>
    </row>
    <row r="40" spans="1:9" ht="15.75">
      <c r="A40" s="257"/>
      <c r="B40" s="258"/>
      <c r="C40" s="258"/>
      <c r="D40" s="258"/>
      <c r="E40" s="258"/>
      <c r="F40" s="258"/>
      <c r="G40" s="258"/>
      <c r="H40" s="259"/>
      <c r="I40" s="259"/>
    </row>
    <row r="41" spans="1:9" ht="15.75">
      <c r="A41" s="257"/>
      <c r="B41" s="258"/>
      <c r="C41" s="258"/>
      <c r="D41" s="258"/>
      <c r="E41" s="258"/>
      <c r="F41" s="258"/>
      <c r="G41" s="258"/>
      <c r="H41" s="259"/>
      <c r="I41" s="259"/>
    </row>
    <row r="42" spans="1:9" ht="15">
      <c r="A42" s="280" t="s">
        <v>427</v>
      </c>
      <c r="B42" s="280"/>
      <c r="C42" s="280"/>
      <c r="D42" s="280"/>
      <c r="E42" s="280"/>
      <c r="F42" s="280"/>
      <c r="G42" s="280"/>
      <c r="H42" s="280"/>
      <c r="I42" s="280"/>
    </row>
    <row r="43" spans="1:7" ht="15">
      <c r="A43" s="259"/>
      <c r="B43" s="259"/>
      <c r="C43" s="259"/>
      <c r="D43" s="259"/>
      <c r="E43" s="259"/>
      <c r="F43" s="259"/>
      <c r="G43" s="259"/>
    </row>
    <row r="44" spans="1:7" ht="15">
      <c r="A44" s="259"/>
      <c r="B44" s="259"/>
      <c r="C44" s="259"/>
      <c r="D44" s="259"/>
      <c r="E44" s="259"/>
      <c r="F44" s="259"/>
      <c r="G44" s="259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C15" sqref="C15:D15"/>
    </sheetView>
  </sheetViews>
  <sheetFormatPr defaultColWidth="9.140625" defaultRowHeight="15"/>
  <sheetData>
    <row r="2" spans="1:10" ht="18.75" thickBot="1">
      <c r="A2" s="285" t="s">
        <v>90</v>
      </c>
      <c r="B2" s="285"/>
      <c r="C2" s="285"/>
      <c r="D2" s="285"/>
      <c r="E2" s="285"/>
      <c r="F2" s="285"/>
      <c r="G2" s="285"/>
      <c r="H2" s="285"/>
      <c r="I2" s="285"/>
      <c r="J2" s="285"/>
    </row>
    <row r="5" spans="1:10" ht="18.75" customHeight="1">
      <c r="A5" s="303" t="s">
        <v>134</v>
      </c>
      <c r="B5" s="303"/>
      <c r="C5" s="303"/>
      <c r="D5" s="303"/>
      <c r="E5" s="303"/>
      <c r="F5" s="303"/>
      <c r="G5" s="303"/>
      <c r="H5" s="303"/>
      <c r="I5" s="303"/>
      <c r="J5" s="303"/>
    </row>
    <row r="6" spans="3:10" ht="15.75">
      <c r="C6" s="1"/>
      <c r="D6" s="160"/>
      <c r="E6" s="160"/>
      <c r="F6" s="160"/>
      <c r="G6" s="160"/>
      <c r="H6" s="160"/>
      <c r="I6" s="160"/>
      <c r="J6" s="160"/>
    </row>
    <row r="7" spans="3:10" ht="15.75">
      <c r="C7" s="1"/>
      <c r="D7" s="160"/>
      <c r="E7" s="160"/>
      <c r="F7" s="160"/>
      <c r="G7" s="160"/>
      <c r="H7" s="160"/>
      <c r="I7" s="160"/>
      <c r="J7" s="160"/>
    </row>
    <row r="8" ht="15.75" thickBot="1"/>
    <row r="9" spans="2:10" ht="15">
      <c r="B9" s="161"/>
      <c r="C9" s="352" t="s">
        <v>135</v>
      </c>
      <c r="D9" s="353"/>
      <c r="E9" s="352" t="s">
        <v>136</v>
      </c>
      <c r="F9" s="353"/>
      <c r="G9" s="352" t="s">
        <v>137</v>
      </c>
      <c r="H9" s="353"/>
      <c r="I9" s="352" t="s">
        <v>138</v>
      </c>
      <c r="J9" s="354"/>
    </row>
    <row r="10" spans="2:10" ht="15">
      <c r="B10" s="162" t="s">
        <v>139</v>
      </c>
      <c r="C10" s="355">
        <v>1710</v>
      </c>
      <c r="D10" s="356"/>
      <c r="E10" s="355">
        <v>1062</v>
      </c>
      <c r="F10" s="356"/>
      <c r="G10" s="357">
        <v>31</v>
      </c>
      <c r="H10" s="340"/>
      <c r="I10" s="357">
        <v>26</v>
      </c>
      <c r="J10" s="358"/>
    </row>
    <row r="11" spans="2:10" ht="15">
      <c r="B11" s="163" t="s">
        <v>140</v>
      </c>
      <c r="C11" s="355">
        <v>1816</v>
      </c>
      <c r="D11" s="356"/>
      <c r="E11" s="355">
        <v>816</v>
      </c>
      <c r="F11" s="356"/>
      <c r="G11" s="357">
        <v>15</v>
      </c>
      <c r="H11" s="340"/>
      <c r="I11" s="357">
        <v>17</v>
      </c>
      <c r="J11" s="358"/>
    </row>
    <row r="12" spans="2:10" ht="15">
      <c r="B12" s="162" t="s">
        <v>141</v>
      </c>
      <c r="C12" s="355">
        <v>2204</v>
      </c>
      <c r="D12" s="340"/>
      <c r="E12" s="355">
        <v>922</v>
      </c>
      <c r="F12" s="340"/>
      <c r="G12" s="355">
        <v>35</v>
      </c>
      <c r="H12" s="340"/>
      <c r="I12" s="355">
        <v>9</v>
      </c>
      <c r="J12" s="358"/>
    </row>
    <row r="13" spans="2:10" ht="15">
      <c r="B13" s="163" t="s">
        <v>142</v>
      </c>
      <c r="C13" s="355">
        <v>2003</v>
      </c>
      <c r="D13" s="356"/>
      <c r="E13" s="355">
        <v>818</v>
      </c>
      <c r="F13" s="356"/>
      <c r="G13" s="355">
        <v>34</v>
      </c>
      <c r="H13" s="356"/>
      <c r="I13" s="355">
        <v>7</v>
      </c>
      <c r="J13" s="359"/>
    </row>
    <row r="14" spans="2:10" ht="15">
      <c r="B14" s="164" t="s">
        <v>143</v>
      </c>
      <c r="C14" s="355">
        <v>1890</v>
      </c>
      <c r="D14" s="356"/>
      <c r="E14" s="355">
        <v>754</v>
      </c>
      <c r="F14" s="356"/>
      <c r="G14" s="355">
        <v>32</v>
      </c>
      <c r="H14" s="356"/>
      <c r="I14" s="355">
        <v>3</v>
      </c>
      <c r="J14" s="359"/>
    </row>
    <row r="15" spans="2:10" ht="15.75" thickBot="1">
      <c r="B15" s="165" t="s">
        <v>34</v>
      </c>
      <c r="C15" s="360">
        <f>SUM(C10:D14)</f>
        <v>9623</v>
      </c>
      <c r="D15" s="361"/>
      <c r="E15" s="360">
        <f>SUM(E10:F14)</f>
        <v>4372</v>
      </c>
      <c r="F15" s="361"/>
      <c r="G15" s="360">
        <f>SUM(G10:H14)</f>
        <v>147</v>
      </c>
      <c r="H15" s="361"/>
      <c r="I15" s="360">
        <f>SUM(I10:J14)</f>
        <v>62</v>
      </c>
      <c r="J15" s="362"/>
    </row>
    <row r="17" spans="2:5" ht="15">
      <c r="B17" s="33" t="s">
        <v>19</v>
      </c>
      <c r="C17" s="33"/>
      <c r="D17" s="33"/>
      <c r="E17" s="33"/>
    </row>
  </sheetData>
  <sheetProtection/>
  <mergeCells count="30"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I11:J11"/>
    <mergeCell ref="A2:J2"/>
    <mergeCell ref="A5:J5"/>
    <mergeCell ref="C9:D9"/>
    <mergeCell ref="E9:F9"/>
    <mergeCell ref="G9:H9"/>
    <mergeCell ref="I9:J9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&amp;L18.06.2010&amp;CTÜRKİYE ODALAR ve BORSALAR BİRLİĞİ
Bilgi Hizmetleri Dairesi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M52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10" max="10" width="9.140625" style="0" customWidth="1"/>
    <col min="12" max="12" width="27.7109375" style="0" customWidth="1"/>
  </cols>
  <sheetData>
    <row r="2" spans="1:11" ht="17.25" customHeight="1" thickBot="1">
      <c r="A2" s="326" t="s">
        <v>90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</row>
    <row r="5" spans="2:11" ht="16.5" customHeight="1">
      <c r="B5" s="303" t="s">
        <v>144</v>
      </c>
      <c r="C5" s="303"/>
      <c r="D5" s="303"/>
      <c r="E5" s="303"/>
      <c r="F5" s="303"/>
      <c r="G5" s="303"/>
      <c r="H5" s="303"/>
      <c r="I5" s="303"/>
      <c r="J5" s="303"/>
      <c r="K5" s="303"/>
    </row>
    <row r="7" spans="4:8" ht="15">
      <c r="D7" s="337" t="s">
        <v>145</v>
      </c>
      <c r="E7" s="337"/>
      <c r="F7" s="337"/>
      <c r="G7" s="337"/>
      <c r="H7" s="337"/>
    </row>
    <row r="9" spans="2:10" ht="15" customHeight="1">
      <c r="B9" s="148" t="s">
        <v>146</v>
      </c>
      <c r="C9" s="368" t="s">
        <v>147</v>
      </c>
      <c r="D9" s="368"/>
      <c r="E9" s="368" t="s">
        <v>148</v>
      </c>
      <c r="F9" s="368"/>
      <c r="G9" s="368"/>
      <c r="H9" s="368"/>
      <c r="I9" s="148" t="s">
        <v>10</v>
      </c>
      <c r="J9" s="148" t="s">
        <v>149</v>
      </c>
    </row>
    <row r="10" spans="2:10" ht="15">
      <c r="B10" s="166">
        <v>1</v>
      </c>
      <c r="C10" s="363" t="s">
        <v>150</v>
      </c>
      <c r="D10" s="364"/>
      <c r="E10" s="365" t="s">
        <v>151</v>
      </c>
      <c r="F10" s="366"/>
      <c r="G10" s="366"/>
      <c r="H10" s="367"/>
      <c r="I10" s="167">
        <v>24</v>
      </c>
      <c r="J10" s="168">
        <f>(I10/264)*100</f>
        <v>9.090909090909092</v>
      </c>
    </row>
    <row r="11" spans="2:10" ht="30.75" customHeight="1">
      <c r="B11" s="169">
        <v>2</v>
      </c>
      <c r="C11" s="363" t="s">
        <v>152</v>
      </c>
      <c r="D11" s="364"/>
      <c r="E11" s="369" t="s">
        <v>153</v>
      </c>
      <c r="F11" s="370"/>
      <c r="G11" s="370"/>
      <c r="H11" s="371"/>
      <c r="I11" s="167">
        <v>23</v>
      </c>
      <c r="J11" s="168">
        <f aca="true" t="shared" si="0" ref="J11:J19">(I11/264)*100</f>
        <v>8.712121212121213</v>
      </c>
    </row>
    <row r="12" spans="2:10" ht="30" customHeight="1">
      <c r="B12" s="169">
        <v>3</v>
      </c>
      <c r="C12" s="363" t="s">
        <v>154</v>
      </c>
      <c r="D12" s="364"/>
      <c r="E12" s="372" t="s">
        <v>155</v>
      </c>
      <c r="F12" s="370"/>
      <c r="G12" s="370"/>
      <c r="H12" s="371"/>
      <c r="I12" s="167">
        <v>12</v>
      </c>
      <c r="J12" s="168">
        <f t="shared" si="0"/>
        <v>4.545454545454546</v>
      </c>
    </row>
    <row r="13" spans="2:10" ht="15" customHeight="1">
      <c r="B13" s="166">
        <v>4</v>
      </c>
      <c r="C13" s="363" t="s">
        <v>156</v>
      </c>
      <c r="D13" s="364"/>
      <c r="E13" s="365" t="s">
        <v>157</v>
      </c>
      <c r="F13" s="366"/>
      <c r="G13" s="366"/>
      <c r="H13" s="367"/>
      <c r="I13" s="167">
        <v>8</v>
      </c>
      <c r="J13" s="168">
        <f t="shared" si="0"/>
        <v>3.0303030303030303</v>
      </c>
    </row>
    <row r="14" spans="2:10" ht="29.25" customHeight="1">
      <c r="B14" s="169">
        <v>5</v>
      </c>
      <c r="C14" s="363" t="s">
        <v>158</v>
      </c>
      <c r="D14" s="364"/>
      <c r="E14" s="373" t="s">
        <v>159</v>
      </c>
      <c r="F14" s="366"/>
      <c r="G14" s="366"/>
      <c r="H14" s="367"/>
      <c r="I14" s="167">
        <v>7</v>
      </c>
      <c r="J14" s="168">
        <f t="shared" si="0"/>
        <v>2.6515151515151514</v>
      </c>
    </row>
    <row r="15" spans="2:13" ht="15">
      <c r="B15" s="166">
        <v>6</v>
      </c>
      <c r="C15" s="363" t="s">
        <v>160</v>
      </c>
      <c r="D15" s="364"/>
      <c r="E15" s="365" t="s">
        <v>161</v>
      </c>
      <c r="F15" s="366"/>
      <c r="G15" s="366"/>
      <c r="H15" s="367"/>
      <c r="I15" s="167">
        <v>5</v>
      </c>
      <c r="J15" s="168">
        <f t="shared" si="0"/>
        <v>1.893939393939394</v>
      </c>
      <c r="M15" s="170"/>
    </row>
    <row r="16" spans="2:10" ht="15">
      <c r="B16" s="169">
        <v>7</v>
      </c>
      <c r="C16" s="363" t="s">
        <v>162</v>
      </c>
      <c r="D16" s="364"/>
      <c r="E16" s="365" t="s">
        <v>163</v>
      </c>
      <c r="F16" s="366"/>
      <c r="G16" s="366"/>
      <c r="H16" s="367"/>
      <c r="I16" s="167">
        <v>5</v>
      </c>
      <c r="J16" s="168">
        <f t="shared" si="0"/>
        <v>1.893939393939394</v>
      </c>
    </row>
    <row r="17" spans="2:10" ht="31.5" customHeight="1">
      <c r="B17" s="166">
        <v>8</v>
      </c>
      <c r="C17" s="374" t="s">
        <v>164</v>
      </c>
      <c r="D17" s="375"/>
      <c r="E17" s="365" t="s">
        <v>165</v>
      </c>
      <c r="F17" s="376"/>
      <c r="G17" s="376"/>
      <c r="H17" s="377"/>
      <c r="I17" s="167">
        <v>4</v>
      </c>
      <c r="J17" s="168">
        <f t="shared" si="0"/>
        <v>1.5151515151515151</v>
      </c>
    </row>
    <row r="18" spans="2:10" ht="30" customHeight="1">
      <c r="B18" s="169">
        <v>9</v>
      </c>
      <c r="C18" s="363" t="s">
        <v>166</v>
      </c>
      <c r="D18" s="364"/>
      <c r="E18" s="365" t="s">
        <v>167</v>
      </c>
      <c r="F18" s="366"/>
      <c r="G18" s="366"/>
      <c r="H18" s="367"/>
      <c r="I18" s="167">
        <v>4</v>
      </c>
      <c r="J18" s="168">
        <f t="shared" si="0"/>
        <v>1.5151515151515151</v>
      </c>
    </row>
    <row r="19" spans="2:10" ht="15">
      <c r="B19" s="166">
        <v>10</v>
      </c>
      <c r="C19" s="374" t="s">
        <v>168</v>
      </c>
      <c r="D19" s="375"/>
      <c r="E19" s="365" t="s">
        <v>169</v>
      </c>
      <c r="F19" s="366"/>
      <c r="G19" s="366"/>
      <c r="H19" s="367"/>
      <c r="I19" s="167">
        <v>4</v>
      </c>
      <c r="J19" s="168">
        <f t="shared" si="0"/>
        <v>1.5151515151515151</v>
      </c>
    </row>
    <row r="20" spans="2:4" ht="15">
      <c r="B20" s="33" t="s">
        <v>19</v>
      </c>
      <c r="C20" s="33"/>
      <c r="D20" s="33"/>
    </row>
    <row r="21" spans="4:8" ht="15">
      <c r="D21" s="337" t="s">
        <v>170</v>
      </c>
      <c r="E21" s="337"/>
      <c r="F21" s="337"/>
      <c r="G21" s="337"/>
      <c r="H21" s="337"/>
    </row>
    <row r="23" spans="2:10" ht="30.75" customHeight="1">
      <c r="B23" s="148" t="s">
        <v>146</v>
      </c>
      <c r="C23" s="368" t="s">
        <v>147</v>
      </c>
      <c r="D23" s="368"/>
      <c r="E23" s="368" t="s">
        <v>148</v>
      </c>
      <c r="F23" s="368"/>
      <c r="G23" s="368"/>
      <c r="H23" s="368"/>
      <c r="I23" s="148" t="s">
        <v>10</v>
      </c>
      <c r="J23" s="148" t="s">
        <v>149</v>
      </c>
    </row>
    <row r="24" spans="2:10" ht="31.5" customHeight="1">
      <c r="B24" s="166">
        <v>1</v>
      </c>
      <c r="C24" s="363" t="s">
        <v>152</v>
      </c>
      <c r="D24" s="364"/>
      <c r="E24" s="369" t="s">
        <v>153</v>
      </c>
      <c r="F24" s="370"/>
      <c r="G24" s="370"/>
      <c r="H24" s="371"/>
      <c r="I24" s="167">
        <v>438</v>
      </c>
      <c r="J24" s="168">
        <f>(I24/3663)*100</f>
        <v>11.957411957411958</v>
      </c>
    </row>
    <row r="25" spans="2:10" ht="31.5" customHeight="1">
      <c r="B25" s="169">
        <v>2</v>
      </c>
      <c r="C25" s="363" t="s">
        <v>158</v>
      </c>
      <c r="D25" s="364"/>
      <c r="E25" s="369" t="s">
        <v>159</v>
      </c>
      <c r="F25" s="370"/>
      <c r="G25" s="370"/>
      <c r="H25" s="371"/>
      <c r="I25" s="167">
        <v>90</v>
      </c>
      <c r="J25" s="168">
        <f>(I25/3663)*100</f>
        <v>2.457002457002457</v>
      </c>
    </row>
    <row r="26" spans="2:10" ht="31.5" customHeight="1">
      <c r="B26" s="166">
        <v>3</v>
      </c>
      <c r="C26" s="363" t="s">
        <v>171</v>
      </c>
      <c r="D26" s="364"/>
      <c r="E26" s="369" t="s">
        <v>172</v>
      </c>
      <c r="F26" s="370"/>
      <c r="G26" s="370"/>
      <c r="H26" s="371"/>
      <c r="I26" s="167">
        <v>89</v>
      </c>
      <c r="J26" s="168">
        <f aca="true" t="shared" si="1" ref="J26:J33">(I26/3663)*100</f>
        <v>2.42970242970243</v>
      </c>
    </row>
    <row r="27" spans="2:10" ht="44.25" customHeight="1">
      <c r="B27" s="169">
        <v>4</v>
      </c>
      <c r="C27" s="363" t="s">
        <v>173</v>
      </c>
      <c r="D27" s="364"/>
      <c r="E27" s="369" t="s">
        <v>174</v>
      </c>
      <c r="F27" s="370"/>
      <c r="G27" s="370"/>
      <c r="H27" s="371"/>
      <c r="I27" s="167">
        <v>65</v>
      </c>
      <c r="J27" s="168">
        <f t="shared" si="1"/>
        <v>1.7745017745017744</v>
      </c>
    </row>
    <row r="28" spans="2:10" ht="15">
      <c r="B28" s="166">
        <v>5</v>
      </c>
      <c r="C28" s="363" t="s">
        <v>175</v>
      </c>
      <c r="D28" s="364"/>
      <c r="E28" s="372" t="s">
        <v>176</v>
      </c>
      <c r="F28" s="370"/>
      <c r="G28" s="370"/>
      <c r="H28" s="371"/>
      <c r="I28" s="167">
        <v>62</v>
      </c>
      <c r="J28" s="168">
        <f t="shared" si="1"/>
        <v>1.6926016926016925</v>
      </c>
    </row>
    <row r="29" spans="2:10" ht="29.25" customHeight="1">
      <c r="B29" s="169">
        <v>6</v>
      </c>
      <c r="C29" s="363" t="s">
        <v>154</v>
      </c>
      <c r="D29" s="364"/>
      <c r="E29" s="372" t="s">
        <v>155</v>
      </c>
      <c r="F29" s="370"/>
      <c r="G29" s="370"/>
      <c r="H29" s="371"/>
      <c r="I29" s="167">
        <v>57</v>
      </c>
      <c r="J29" s="168">
        <f t="shared" si="1"/>
        <v>1.556101556101556</v>
      </c>
    </row>
    <row r="30" spans="2:10" ht="32.25" customHeight="1">
      <c r="B30" s="166">
        <v>7</v>
      </c>
      <c r="C30" s="363" t="s">
        <v>177</v>
      </c>
      <c r="D30" s="364"/>
      <c r="E30" s="372" t="s">
        <v>178</v>
      </c>
      <c r="F30" s="370"/>
      <c r="G30" s="370"/>
      <c r="H30" s="371"/>
      <c r="I30" s="167">
        <v>52</v>
      </c>
      <c r="J30" s="168">
        <f t="shared" si="1"/>
        <v>1.4196014196014195</v>
      </c>
    </row>
    <row r="31" spans="2:10" ht="15">
      <c r="B31" s="169">
        <v>8</v>
      </c>
      <c r="C31" s="363" t="s">
        <v>179</v>
      </c>
      <c r="D31" s="364"/>
      <c r="E31" s="372" t="s">
        <v>180</v>
      </c>
      <c r="F31" s="378"/>
      <c r="G31" s="378"/>
      <c r="H31" s="379"/>
      <c r="I31" s="167">
        <v>44</v>
      </c>
      <c r="J31" s="168">
        <f t="shared" si="1"/>
        <v>1.2012012012012012</v>
      </c>
    </row>
    <row r="32" spans="2:10" ht="31.5" customHeight="1">
      <c r="B32" s="166">
        <v>9</v>
      </c>
      <c r="C32" s="363" t="s">
        <v>181</v>
      </c>
      <c r="D32" s="364"/>
      <c r="E32" s="372" t="s">
        <v>182</v>
      </c>
      <c r="F32" s="370"/>
      <c r="G32" s="370"/>
      <c r="H32" s="371"/>
      <c r="I32" s="167">
        <v>42</v>
      </c>
      <c r="J32" s="168">
        <f t="shared" si="1"/>
        <v>1.1466011466011465</v>
      </c>
    </row>
    <row r="33" spans="2:10" ht="15">
      <c r="B33" s="169">
        <v>10</v>
      </c>
      <c r="C33" s="363" t="s">
        <v>162</v>
      </c>
      <c r="D33" s="364"/>
      <c r="E33" s="372" t="s">
        <v>163</v>
      </c>
      <c r="F33" s="370"/>
      <c r="G33" s="370"/>
      <c r="H33" s="371"/>
      <c r="I33" s="167">
        <v>40</v>
      </c>
      <c r="J33" s="168">
        <f t="shared" si="1"/>
        <v>1.092001092001092</v>
      </c>
    </row>
    <row r="34" spans="2:4" ht="15">
      <c r="B34" s="33" t="s">
        <v>19</v>
      </c>
      <c r="C34" s="33"/>
      <c r="D34" s="33"/>
    </row>
    <row r="35" spans="2:5" ht="15" customHeight="1">
      <c r="B35" s="33"/>
      <c r="C35" s="33"/>
      <c r="D35" s="33"/>
      <c r="E35" s="33"/>
    </row>
    <row r="38" spans="4:8" ht="15">
      <c r="D38" s="337" t="s">
        <v>183</v>
      </c>
      <c r="E38" s="337"/>
      <c r="F38" s="337"/>
      <c r="G38" s="337"/>
      <c r="H38" s="337"/>
    </row>
    <row r="40" spans="2:10" ht="33" customHeight="1">
      <c r="B40" s="148" t="s">
        <v>146</v>
      </c>
      <c r="C40" s="368" t="s">
        <v>147</v>
      </c>
      <c r="D40" s="368"/>
      <c r="E40" s="368" t="s">
        <v>148</v>
      </c>
      <c r="F40" s="368"/>
      <c r="G40" s="368"/>
      <c r="H40" s="368"/>
      <c r="I40" s="148" t="s">
        <v>10</v>
      </c>
      <c r="J40" s="148" t="s">
        <v>149</v>
      </c>
    </row>
    <row r="41" spans="2:10" ht="34.5" customHeight="1">
      <c r="B41" s="166">
        <v>1</v>
      </c>
      <c r="C41" s="363" t="s">
        <v>152</v>
      </c>
      <c r="D41" s="364"/>
      <c r="E41" s="369" t="s">
        <v>153</v>
      </c>
      <c r="F41" s="370"/>
      <c r="G41" s="370"/>
      <c r="H41" s="371"/>
      <c r="I41" s="167">
        <v>654</v>
      </c>
      <c r="J41" s="168">
        <f>(I41/4291)*100</f>
        <v>15.24120251689583</v>
      </c>
    </row>
    <row r="42" spans="2:10" ht="46.5" customHeight="1">
      <c r="B42" s="169">
        <v>2</v>
      </c>
      <c r="C42" s="363" t="s">
        <v>173</v>
      </c>
      <c r="D42" s="364"/>
      <c r="E42" s="369" t="s">
        <v>174</v>
      </c>
      <c r="F42" s="370"/>
      <c r="G42" s="370"/>
      <c r="H42" s="371"/>
      <c r="I42" s="167">
        <v>299</v>
      </c>
      <c r="J42" s="168">
        <f aca="true" t="shared" si="2" ref="J42:J50">(I42/4291)*100</f>
        <v>6.968072710323933</v>
      </c>
    </row>
    <row r="43" spans="2:10" ht="34.5" customHeight="1">
      <c r="B43" s="166">
        <v>3</v>
      </c>
      <c r="C43" s="363" t="s">
        <v>158</v>
      </c>
      <c r="D43" s="364"/>
      <c r="E43" s="369" t="s">
        <v>159</v>
      </c>
      <c r="F43" s="370"/>
      <c r="G43" s="370"/>
      <c r="H43" s="371"/>
      <c r="I43" s="167">
        <v>217</v>
      </c>
      <c r="J43" s="168">
        <f t="shared" si="2"/>
        <v>5.057096247960848</v>
      </c>
    </row>
    <row r="44" spans="2:10" ht="46.5" customHeight="1">
      <c r="B44" s="169">
        <v>4</v>
      </c>
      <c r="C44" s="363" t="s">
        <v>184</v>
      </c>
      <c r="D44" s="364"/>
      <c r="E44" s="372" t="s">
        <v>185</v>
      </c>
      <c r="F44" s="370"/>
      <c r="G44" s="370"/>
      <c r="H44" s="371"/>
      <c r="I44" s="167">
        <v>142</v>
      </c>
      <c r="J44" s="168">
        <f t="shared" si="2"/>
        <v>3.309251922628758</v>
      </c>
    </row>
    <row r="45" spans="2:10" ht="34.5" customHeight="1">
      <c r="B45" s="166">
        <v>5</v>
      </c>
      <c r="C45" s="363" t="s">
        <v>186</v>
      </c>
      <c r="D45" s="364"/>
      <c r="E45" s="372" t="s">
        <v>187</v>
      </c>
      <c r="F45" s="370"/>
      <c r="G45" s="370"/>
      <c r="H45" s="371"/>
      <c r="I45" s="167">
        <v>93</v>
      </c>
      <c r="J45" s="168">
        <f t="shared" si="2"/>
        <v>2.167326963411792</v>
      </c>
    </row>
    <row r="46" spans="2:10" ht="44.25" customHeight="1">
      <c r="B46" s="169">
        <v>6</v>
      </c>
      <c r="C46" s="363" t="s">
        <v>188</v>
      </c>
      <c r="D46" s="364"/>
      <c r="E46" s="372" t="s">
        <v>189</v>
      </c>
      <c r="F46" s="370"/>
      <c r="G46" s="370"/>
      <c r="H46" s="371"/>
      <c r="I46" s="167">
        <v>84</v>
      </c>
      <c r="J46" s="168">
        <f t="shared" si="2"/>
        <v>1.957585644371941</v>
      </c>
    </row>
    <row r="47" spans="2:10" ht="15">
      <c r="B47" s="166">
        <v>7</v>
      </c>
      <c r="C47" s="363" t="s">
        <v>190</v>
      </c>
      <c r="D47" s="364"/>
      <c r="E47" s="372" t="s">
        <v>191</v>
      </c>
      <c r="F47" s="370"/>
      <c r="G47" s="370"/>
      <c r="H47" s="371"/>
      <c r="I47" s="167">
        <v>82</v>
      </c>
      <c r="J47" s="168">
        <f t="shared" si="2"/>
        <v>1.9109764623630856</v>
      </c>
    </row>
    <row r="48" spans="2:10" ht="28.5" customHeight="1">
      <c r="B48" s="169">
        <v>8</v>
      </c>
      <c r="C48" s="374" t="s">
        <v>192</v>
      </c>
      <c r="D48" s="375"/>
      <c r="E48" s="372" t="s">
        <v>193</v>
      </c>
      <c r="F48" s="370"/>
      <c r="G48" s="370"/>
      <c r="H48" s="371"/>
      <c r="I48" s="167">
        <v>71</v>
      </c>
      <c r="J48" s="168">
        <f t="shared" si="2"/>
        <v>1.654625961314379</v>
      </c>
    </row>
    <row r="49" spans="2:10" ht="15">
      <c r="B49" s="166">
        <v>9</v>
      </c>
      <c r="C49" s="363" t="s">
        <v>175</v>
      </c>
      <c r="D49" s="364"/>
      <c r="E49" s="372" t="s">
        <v>176</v>
      </c>
      <c r="F49" s="370"/>
      <c r="G49" s="370"/>
      <c r="H49" s="371"/>
      <c r="I49" s="167">
        <v>70</v>
      </c>
      <c r="J49" s="168">
        <f t="shared" si="2"/>
        <v>1.631321370309951</v>
      </c>
    </row>
    <row r="50" spans="2:10" ht="30" customHeight="1">
      <c r="B50" s="169">
        <v>10</v>
      </c>
      <c r="C50" s="363" t="s">
        <v>171</v>
      </c>
      <c r="D50" s="364"/>
      <c r="E50" s="372" t="s">
        <v>194</v>
      </c>
      <c r="F50" s="378"/>
      <c r="G50" s="378"/>
      <c r="H50" s="379"/>
      <c r="I50" s="167">
        <v>59</v>
      </c>
      <c r="J50" s="168">
        <f t="shared" si="2"/>
        <v>1.3749708692612443</v>
      </c>
    </row>
    <row r="51" spans="3:5" ht="15">
      <c r="C51" s="33"/>
      <c r="D51" s="33"/>
      <c r="E51" s="33"/>
    </row>
    <row r="52" ht="15">
      <c r="B52" s="33" t="s">
        <v>19</v>
      </c>
    </row>
  </sheetData>
  <sheetProtection/>
  <mergeCells count="71">
    <mergeCell ref="C50:D50"/>
    <mergeCell ref="E50:H50"/>
    <mergeCell ref="C47:D47"/>
    <mergeCell ref="E47:H47"/>
    <mergeCell ref="C48:D48"/>
    <mergeCell ref="E48:H48"/>
    <mergeCell ref="C49:D49"/>
    <mergeCell ref="E49:H49"/>
    <mergeCell ref="C44:D44"/>
    <mergeCell ref="E44:H44"/>
    <mergeCell ref="C45:D45"/>
    <mergeCell ref="E45:H45"/>
    <mergeCell ref="C46:D46"/>
    <mergeCell ref="E46:H46"/>
    <mergeCell ref="C41:D41"/>
    <mergeCell ref="E41:H41"/>
    <mergeCell ref="C42:D42"/>
    <mergeCell ref="E42:H42"/>
    <mergeCell ref="C43:D43"/>
    <mergeCell ref="E43:H43"/>
    <mergeCell ref="C40:D40"/>
    <mergeCell ref="E40:H40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D38:H38"/>
    <mergeCell ref="C26:D26"/>
    <mergeCell ref="E26:H26"/>
    <mergeCell ref="C27:D27"/>
    <mergeCell ref="E27:H27"/>
    <mergeCell ref="C28:D28"/>
    <mergeCell ref="E28:H28"/>
    <mergeCell ref="C25:D25"/>
    <mergeCell ref="E25:H25"/>
    <mergeCell ref="C17:D17"/>
    <mergeCell ref="E17:H17"/>
    <mergeCell ref="C18:D18"/>
    <mergeCell ref="E18:H18"/>
    <mergeCell ref="C19:D19"/>
    <mergeCell ref="E19:H19"/>
    <mergeCell ref="D21:H21"/>
    <mergeCell ref="C23:D23"/>
    <mergeCell ref="E23:H23"/>
    <mergeCell ref="C24:D24"/>
    <mergeCell ref="E24:H24"/>
    <mergeCell ref="C14:D14"/>
    <mergeCell ref="E14:H14"/>
    <mergeCell ref="C15:D15"/>
    <mergeCell ref="E15:H15"/>
    <mergeCell ref="C16:D16"/>
    <mergeCell ref="E16:H16"/>
    <mergeCell ref="C11:D11"/>
    <mergeCell ref="E11:H11"/>
    <mergeCell ref="C12:D12"/>
    <mergeCell ref="E12:H12"/>
    <mergeCell ref="C13:D13"/>
    <mergeCell ref="E13:H13"/>
    <mergeCell ref="C10:D10"/>
    <mergeCell ref="E10:H10"/>
    <mergeCell ref="A2:K2"/>
    <mergeCell ref="B5:K5"/>
    <mergeCell ref="D7:H7"/>
    <mergeCell ref="C9:D9"/>
    <mergeCell ref="E9:H9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&amp;L18.06.2010&amp;CTÜRKİYE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17.8515625" style="172" customWidth="1"/>
    <col min="2" max="2" width="5.421875" style="171" customWidth="1"/>
    <col min="3" max="3" width="3.7109375" style="171" customWidth="1"/>
    <col min="4" max="4" width="5.57421875" style="171" customWidth="1"/>
    <col min="5" max="5" width="5.28125" style="171" customWidth="1"/>
    <col min="6" max="6" width="3.7109375" style="171" customWidth="1"/>
    <col min="7" max="7" width="4.421875" style="171" customWidth="1"/>
    <col min="8" max="8" width="4.00390625" style="171" bestFit="1" customWidth="1"/>
    <col min="9" max="9" width="5.28125" style="171" customWidth="1"/>
    <col min="10" max="10" width="5.421875" style="201" customWidth="1"/>
    <col min="11" max="11" width="4.00390625" style="171" bestFit="1" customWidth="1"/>
    <col min="12" max="12" width="6.421875" style="171" customWidth="1"/>
    <col min="13" max="13" width="5.7109375" style="171" customWidth="1"/>
    <col min="14" max="14" width="4.00390625" style="171" bestFit="1" customWidth="1"/>
    <col min="15" max="15" width="5.28125" style="171" customWidth="1"/>
    <col min="16" max="16" width="3.8515625" style="171" customWidth="1"/>
    <col min="17" max="17" width="5.7109375" style="171" customWidth="1"/>
    <col min="18" max="16384" width="9.140625" style="171" customWidth="1"/>
  </cols>
  <sheetData>
    <row r="1" spans="1:17" ht="18.75" thickBot="1">
      <c r="A1" s="380" t="s">
        <v>90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</row>
    <row r="3" spans="1:17" ht="15.75">
      <c r="A3" s="381" t="s">
        <v>195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</row>
    <row r="4" ht="15.75" thickBot="1">
      <c r="J4" s="171"/>
    </row>
    <row r="5" spans="1:17" s="173" customFormat="1" ht="17.25" thickBot="1" thickTop="1">
      <c r="A5" s="382" t="s">
        <v>196</v>
      </c>
      <c r="B5" s="385" t="s">
        <v>197</v>
      </c>
      <c r="C5" s="386"/>
      <c r="D5" s="386"/>
      <c r="E5" s="386"/>
      <c r="F5" s="386"/>
      <c r="G5" s="386"/>
      <c r="H5" s="386"/>
      <c r="I5" s="387"/>
      <c r="J5" s="385" t="s">
        <v>198</v>
      </c>
      <c r="K5" s="386"/>
      <c r="L5" s="386"/>
      <c r="M5" s="386"/>
      <c r="N5" s="386"/>
      <c r="O5" s="386"/>
      <c r="P5" s="386"/>
      <c r="Q5" s="387"/>
    </row>
    <row r="6" spans="1:17" ht="16.5" customHeight="1" thickTop="1">
      <c r="A6" s="383"/>
      <c r="B6" s="388" t="s">
        <v>199</v>
      </c>
      <c r="C6" s="388"/>
      <c r="D6" s="388"/>
      <c r="E6" s="389" t="s">
        <v>200</v>
      </c>
      <c r="F6" s="390"/>
      <c r="G6" s="388" t="s">
        <v>201</v>
      </c>
      <c r="H6" s="388"/>
      <c r="I6" s="390"/>
      <c r="J6" s="388" t="s">
        <v>199</v>
      </c>
      <c r="K6" s="388"/>
      <c r="L6" s="388"/>
      <c r="M6" s="389" t="s">
        <v>200</v>
      </c>
      <c r="N6" s="391"/>
      <c r="O6" s="389" t="s">
        <v>201</v>
      </c>
      <c r="P6" s="392"/>
      <c r="Q6" s="390"/>
    </row>
    <row r="7" spans="1:17" ht="15" customHeight="1">
      <c r="A7" s="383"/>
      <c r="B7" s="393" t="s">
        <v>202</v>
      </c>
      <c r="C7" s="395" t="s">
        <v>203</v>
      </c>
      <c r="D7" s="397" t="s">
        <v>204</v>
      </c>
      <c r="E7" s="399" t="s">
        <v>202</v>
      </c>
      <c r="F7" s="400" t="s">
        <v>203</v>
      </c>
      <c r="G7" s="402" t="s">
        <v>202</v>
      </c>
      <c r="H7" s="395" t="s">
        <v>203</v>
      </c>
      <c r="I7" s="404" t="s">
        <v>204</v>
      </c>
      <c r="J7" s="399" t="s">
        <v>202</v>
      </c>
      <c r="K7" s="408" t="s">
        <v>203</v>
      </c>
      <c r="L7" s="406" t="s">
        <v>204</v>
      </c>
      <c r="M7" s="409" t="s">
        <v>202</v>
      </c>
      <c r="N7" s="411" t="s">
        <v>203</v>
      </c>
      <c r="O7" s="399" t="s">
        <v>202</v>
      </c>
      <c r="P7" s="408" t="s">
        <v>203</v>
      </c>
      <c r="Q7" s="406" t="s">
        <v>204</v>
      </c>
    </row>
    <row r="8" spans="1:17" ht="24.75" customHeight="1" thickBot="1">
      <c r="A8" s="384"/>
      <c r="B8" s="394"/>
      <c r="C8" s="396"/>
      <c r="D8" s="398"/>
      <c r="E8" s="393"/>
      <c r="F8" s="401"/>
      <c r="G8" s="403"/>
      <c r="H8" s="396"/>
      <c r="I8" s="405"/>
      <c r="J8" s="393"/>
      <c r="K8" s="395"/>
      <c r="L8" s="407"/>
      <c r="M8" s="410"/>
      <c r="N8" s="412"/>
      <c r="O8" s="393"/>
      <c r="P8" s="395"/>
      <c r="Q8" s="407"/>
    </row>
    <row r="9" spans="1:17" ht="16.5" customHeight="1" thickTop="1">
      <c r="A9" s="174" t="s">
        <v>205</v>
      </c>
      <c r="B9" s="175">
        <v>68</v>
      </c>
      <c r="C9" s="176">
        <v>0</v>
      </c>
      <c r="D9" s="177">
        <v>93</v>
      </c>
      <c r="E9" s="175">
        <v>48</v>
      </c>
      <c r="F9" s="177">
        <v>0</v>
      </c>
      <c r="G9" s="175">
        <v>15</v>
      </c>
      <c r="H9" s="176">
        <v>3</v>
      </c>
      <c r="I9" s="177">
        <v>41</v>
      </c>
      <c r="J9" s="175">
        <v>85</v>
      </c>
      <c r="K9" s="176">
        <v>4</v>
      </c>
      <c r="L9" s="177">
        <v>73</v>
      </c>
      <c r="M9" s="175">
        <v>23</v>
      </c>
      <c r="N9" s="177">
        <v>3</v>
      </c>
      <c r="O9" s="175">
        <v>21</v>
      </c>
      <c r="P9" s="176">
        <v>0</v>
      </c>
      <c r="Q9" s="177">
        <v>38</v>
      </c>
    </row>
    <row r="10" spans="1:17" ht="15.75" customHeight="1">
      <c r="A10" s="178" t="s">
        <v>206</v>
      </c>
      <c r="B10" s="179">
        <v>14</v>
      </c>
      <c r="C10" s="180">
        <v>0</v>
      </c>
      <c r="D10" s="181">
        <v>5</v>
      </c>
      <c r="E10" s="179">
        <v>6</v>
      </c>
      <c r="F10" s="181">
        <v>0</v>
      </c>
      <c r="G10" s="179">
        <v>0</v>
      </c>
      <c r="H10" s="180">
        <v>0</v>
      </c>
      <c r="I10" s="181">
        <v>1</v>
      </c>
      <c r="J10" s="179">
        <v>11</v>
      </c>
      <c r="K10" s="180">
        <v>0</v>
      </c>
      <c r="L10" s="181">
        <v>5</v>
      </c>
      <c r="M10" s="179">
        <v>0</v>
      </c>
      <c r="N10" s="181">
        <v>0</v>
      </c>
      <c r="O10" s="179">
        <v>0</v>
      </c>
      <c r="P10" s="180">
        <v>0</v>
      </c>
      <c r="Q10" s="181">
        <v>6</v>
      </c>
    </row>
    <row r="11" spans="1:17" ht="15.75">
      <c r="A11" s="174" t="s">
        <v>207</v>
      </c>
      <c r="B11" s="179">
        <v>19</v>
      </c>
      <c r="C11" s="180">
        <v>2</v>
      </c>
      <c r="D11" s="181">
        <v>20</v>
      </c>
      <c r="E11" s="179">
        <v>3</v>
      </c>
      <c r="F11" s="181">
        <v>1</v>
      </c>
      <c r="G11" s="179">
        <v>1</v>
      </c>
      <c r="H11" s="180">
        <v>1</v>
      </c>
      <c r="I11" s="181">
        <v>6</v>
      </c>
      <c r="J11" s="179">
        <v>11</v>
      </c>
      <c r="K11" s="180">
        <v>1</v>
      </c>
      <c r="L11" s="181">
        <v>23</v>
      </c>
      <c r="M11" s="179">
        <v>2</v>
      </c>
      <c r="N11" s="181">
        <v>0</v>
      </c>
      <c r="O11" s="179">
        <v>4</v>
      </c>
      <c r="P11" s="180">
        <v>1</v>
      </c>
      <c r="Q11" s="181">
        <v>14</v>
      </c>
    </row>
    <row r="12" spans="1:17" ht="15.75">
      <c r="A12" s="178" t="s">
        <v>208</v>
      </c>
      <c r="B12" s="179">
        <v>4</v>
      </c>
      <c r="C12" s="180">
        <v>3</v>
      </c>
      <c r="D12" s="181">
        <v>4</v>
      </c>
      <c r="E12" s="179">
        <v>4</v>
      </c>
      <c r="F12" s="181">
        <v>0</v>
      </c>
      <c r="G12" s="179">
        <v>2</v>
      </c>
      <c r="H12" s="180">
        <v>0</v>
      </c>
      <c r="I12" s="181">
        <v>2</v>
      </c>
      <c r="J12" s="179">
        <v>5</v>
      </c>
      <c r="K12" s="180">
        <v>0</v>
      </c>
      <c r="L12" s="181">
        <v>4</v>
      </c>
      <c r="M12" s="179">
        <v>0</v>
      </c>
      <c r="N12" s="181">
        <v>0</v>
      </c>
      <c r="O12" s="179">
        <v>0</v>
      </c>
      <c r="P12" s="180">
        <v>0</v>
      </c>
      <c r="Q12" s="181">
        <v>9</v>
      </c>
    </row>
    <row r="13" spans="1:17" ht="15.75">
      <c r="A13" s="174" t="s">
        <v>209</v>
      </c>
      <c r="B13" s="179">
        <v>10</v>
      </c>
      <c r="C13" s="180">
        <v>0</v>
      </c>
      <c r="D13" s="181">
        <v>7</v>
      </c>
      <c r="E13" s="179">
        <v>5</v>
      </c>
      <c r="F13" s="181">
        <v>0</v>
      </c>
      <c r="G13" s="179">
        <v>0</v>
      </c>
      <c r="H13" s="180">
        <v>0</v>
      </c>
      <c r="I13" s="181">
        <v>1</v>
      </c>
      <c r="J13" s="179">
        <v>4</v>
      </c>
      <c r="K13" s="180">
        <v>2</v>
      </c>
      <c r="L13" s="181">
        <v>9</v>
      </c>
      <c r="M13" s="179">
        <v>1</v>
      </c>
      <c r="N13" s="181">
        <v>0</v>
      </c>
      <c r="O13" s="179">
        <v>0</v>
      </c>
      <c r="P13" s="180">
        <v>1</v>
      </c>
      <c r="Q13" s="181">
        <v>1</v>
      </c>
    </row>
    <row r="14" spans="1:17" ht="15.75">
      <c r="A14" s="178" t="s">
        <v>210</v>
      </c>
      <c r="B14" s="179">
        <v>497</v>
      </c>
      <c r="C14" s="180">
        <v>10</v>
      </c>
      <c r="D14" s="181">
        <v>620</v>
      </c>
      <c r="E14" s="179">
        <v>137</v>
      </c>
      <c r="F14" s="181">
        <v>50</v>
      </c>
      <c r="G14" s="179">
        <v>80</v>
      </c>
      <c r="H14" s="180">
        <v>11</v>
      </c>
      <c r="I14" s="181">
        <v>135</v>
      </c>
      <c r="J14" s="179">
        <v>388</v>
      </c>
      <c r="K14" s="180">
        <v>8</v>
      </c>
      <c r="L14" s="181">
        <v>478</v>
      </c>
      <c r="M14" s="179">
        <v>100</v>
      </c>
      <c r="N14" s="181">
        <v>25</v>
      </c>
      <c r="O14" s="179">
        <v>62</v>
      </c>
      <c r="P14" s="180">
        <v>15</v>
      </c>
      <c r="Q14" s="181">
        <v>156</v>
      </c>
    </row>
    <row r="15" spans="1:17" ht="15.75">
      <c r="A15" s="174" t="s">
        <v>211</v>
      </c>
      <c r="B15" s="179">
        <v>180</v>
      </c>
      <c r="C15" s="180">
        <v>0</v>
      </c>
      <c r="D15" s="181">
        <v>199</v>
      </c>
      <c r="E15" s="179">
        <v>50</v>
      </c>
      <c r="F15" s="181">
        <v>9</v>
      </c>
      <c r="G15" s="179">
        <v>18</v>
      </c>
      <c r="H15" s="180">
        <v>3</v>
      </c>
      <c r="I15" s="181">
        <v>101</v>
      </c>
      <c r="J15" s="179">
        <v>171</v>
      </c>
      <c r="K15" s="180">
        <v>2</v>
      </c>
      <c r="L15" s="181">
        <v>200</v>
      </c>
      <c r="M15" s="179">
        <v>28</v>
      </c>
      <c r="N15" s="181">
        <v>9</v>
      </c>
      <c r="O15" s="179">
        <v>14</v>
      </c>
      <c r="P15" s="180">
        <v>9</v>
      </c>
      <c r="Q15" s="181">
        <v>73</v>
      </c>
    </row>
    <row r="16" spans="1:17" ht="15.75">
      <c r="A16" s="178" t="s">
        <v>212</v>
      </c>
      <c r="B16" s="179">
        <v>3</v>
      </c>
      <c r="C16" s="180">
        <v>0</v>
      </c>
      <c r="D16" s="181">
        <v>6</v>
      </c>
      <c r="E16" s="179">
        <v>1</v>
      </c>
      <c r="F16" s="181">
        <v>1</v>
      </c>
      <c r="G16" s="179">
        <v>0</v>
      </c>
      <c r="H16" s="180">
        <v>1</v>
      </c>
      <c r="I16" s="181">
        <v>1</v>
      </c>
      <c r="J16" s="179">
        <v>3</v>
      </c>
      <c r="K16" s="180">
        <v>0</v>
      </c>
      <c r="L16" s="181">
        <v>8</v>
      </c>
      <c r="M16" s="179">
        <v>0</v>
      </c>
      <c r="N16" s="181">
        <v>0</v>
      </c>
      <c r="O16" s="179">
        <v>1</v>
      </c>
      <c r="P16" s="180">
        <v>0</v>
      </c>
      <c r="Q16" s="181">
        <v>2</v>
      </c>
    </row>
    <row r="17" spans="1:17" ht="15.75">
      <c r="A17" s="174" t="s">
        <v>213</v>
      </c>
      <c r="B17" s="179">
        <v>34</v>
      </c>
      <c r="C17" s="180">
        <v>0</v>
      </c>
      <c r="D17" s="181">
        <v>117</v>
      </c>
      <c r="E17" s="179">
        <v>10</v>
      </c>
      <c r="F17" s="181">
        <v>2</v>
      </c>
      <c r="G17" s="179">
        <v>3</v>
      </c>
      <c r="H17" s="180">
        <v>2</v>
      </c>
      <c r="I17" s="181">
        <v>116</v>
      </c>
      <c r="J17" s="179">
        <v>33</v>
      </c>
      <c r="K17" s="180">
        <v>1</v>
      </c>
      <c r="L17" s="181">
        <v>100</v>
      </c>
      <c r="M17" s="179">
        <v>4</v>
      </c>
      <c r="N17" s="181">
        <v>7</v>
      </c>
      <c r="O17" s="179">
        <v>7</v>
      </c>
      <c r="P17" s="180">
        <v>6</v>
      </c>
      <c r="Q17" s="181">
        <v>48</v>
      </c>
    </row>
    <row r="18" spans="1:17" ht="15.75">
      <c r="A18" s="178" t="s">
        <v>214</v>
      </c>
      <c r="B18" s="179">
        <v>32</v>
      </c>
      <c r="C18" s="180">
        <v>1</v>
      </c>
      <c r="D18" s="181">
        <v>66</v>
      </c>
      <c r="E18" s="179">
        <v>8</v>
      </c>
      <c r="F18" s="181">
        <v>11</v>
      </c>
      <c r="G18" s="179">
        <v>8</v>
      </c>
      <c r="H18" s="180">
        <v>10</v>
      </c>
      <c r="I18" s="181">
        <v>19</v>
      </c>
      <c r="J18" s="179">
        <v>37</v>
      </c>
      <c r="K18" s="180">
        <v>3</v>
      </c>
      <c r="L18" s="181">
        <v>51</v>
      </c>
      <c r="M18" s="179">
        <v>2</v>
      </c>
      <c r="N18" s="181">
        <v>7</v>
      </c>
      <c r="O18" s="179">
        <v>3</v>
      </c>
      <c r="P18" s="180">
        <v>3</v>
      </c>
      <c r="Q18" s="181">
        <v>34</v>
      </c>
    </row>
    <row r="19" spans="1:17" ht="15.75">
      <c r="A19" s="174" t="s">
        <v>215</v>
      </c>
      <c r="B19" s="179">
        <v>4</v>
      </c>
      <c r="C19" s="180">
        <v>0</v>
      </c>
      <c r="D19" s="181">
        <v>11</v>
      </c>
      <c r="E19" s="179">
        <v>4</v>
      </c>
      <c r="F19" s="181">
        <v>4</v>
      </c>
      <c r="G19" s="179">
        <v>1</v>
      </c>
      <c r="H19" s="180">
        <v>1</v>
      </c>
      <c r="I19" s="181">
        <v>3</v>
      </c>
      <c r="J19" s="179">
        <v>2</v>
      </c>
      <c r="K19" s="180">
        <v>1</v>
      </c>
      <c r="L19" s="181">
        <v>8</v>
      </c>
      <c r="M19" s="179">
        <v>1</v>
      </c>
      <c r="N19" s="181">
        <v>1</v>
      </c>
      <c r="O19" s="179">
        <v>0</v>
      </c>
      <c r="P19" s="180">
        <v>0</v>
      </c>
      <c r="Q19" s="181">
        <v>161</v>
      </c>
    </row>
    <row r="20" spans="1:17" ht="15.75">
      <c r="A20" s="178" t="s">
        <v>216</v>
      </c>
      <c r="B20" s="179">
        <v>6</v>
      </c>
      <c r="C20" s="180">
        <v>2</v>
      </c>
      <c r="D20" s="181">
        <v>0</v>
      </c>
      <c r="E20" s="179">
        <v>0</v>
      </c>
      <c r="F20" s="181">
        <v>0</v>
      </c>
      <c r="G20" s="179">
        <v>2</v>
      </c>
      <c r="H20" s="180">
        <v>2</v>
      </c>
      <c r="I20" s="181">
        <v>7</v>
      </c>
      <c r="J20" s="179">
        <v>1</v>
      </c>
      <c r="K20" s="180">
        <v>0</v>
      </c>
      <c r="L20" s="181">
        <v>2</v>
      </c>
      <c r="M20" s="179">
        <v>2</v>
      </c>
      <c r="N20" s="181">
        <v>1</v>
      </c>
      <c r="O20" s="179">
        <v>0</v>
      </c>
      <c r="P20" s="180">
        <v>0</v>
      </c>
      <c r="Q20" s="181">
        <v>2</v>
      </c>
    </row>
    <row r="21" spans="1:17" ht="15.75">
      <c r="A21" s="174" t="s">
        <v>217</v>
      </c>
      <c r="B21" s="179">
        <v>7</v>
      </c>
      <c r="C21" s="180">
        <v>3</v>
      </c>
      <c r="D21" s="181">
        <v>3</v>
      </c>
      <c r="E21" s="179">
        <v>0</v>
      </c>
      <c r="F21" s="181">
        <v>1</v>
      </c>
      <c r="G21" s="179">
        <v>0</v>
      </c>
      <c r="H21" s="180">
        <v>0</v>
      </c>
      <c r="I21" s="181">
        <v>4</v>
      </c>
      <c r="J21" s="179">
        <v>5</v>
      </c>
      <c r="K21" s="180">
        <v>0</v>
      </c>
      <c r="L21" s="181">
        <v>6</v>
      </c>
      <c r="M21" s="179">
        <v>0</v>
      </c>
      <c r="N21" s="181">
        <v>0</v>
      </c>
      <c r="O21" s="179">
        <v>1</v>
      </c>
      <c r="P21" s="180">
        <v>0</v>
      </c>
      <c r="Q21" s="181">
        <v>7</v>
      </c>
    </row>
    <row r="22" spans="1:17" ht="15.75">
      <c r="A22" s="178" t="s">
        <v>218</v>
      </c>
      <c r="B22" s="179">
        <v>14</v>
      </c>
      <c r="C22" s="180">
        <v>1</v>
      </c>
      <c r="D22" s="181">
        <v>9</v>
      </c>
      <c r="E22" s="179">
        <v>3</v>
      </c>
      <c r="F22" s="181">
        <v>0</v>
      </c>
      <c r="G22" s="179">
        <v>0</v>
      </c>
      <c r="H22" s="180">
        <v>1</v>
      </c>
      <c r="I22" s="181">
        <v>4</v>
      </c>
      <c r="J22" s="179">
        <v>5</v>
      </c>
      <c r="K22" s="180">
        <v>0</v>
      </c>
      <c r="L22" s="181">
        <v>9</v>
      </c>
      <c r="M22" s="179">
        <v>3</v>
      </c>
      <c r="N22" s="181">
        <v>2</v>
      </c>
      <c r="O22" s="179">
        <v>2</v>
      </c>
      <c r="P22" s="180">
        <v>3</v>
      </c>
      <c r="Q22" s="181">
        <v>4</v>
      </c>
    </row>
    <row r="23" spans="1:17" ht="15.75">
      <c r="A23" s="174" t="s">
        <v>219</v>
      </c>
      <c r="B23" s="179">
        <v>17</v>
      </c>
      <c r="C23" s="180">
        <v>1</v>
      </c>
      <c r="D23" s="181">
        <v>16</v>
      </c>
      <c r="E23" s="179">
        <v>2</v>
      </c>
      <c r="F23" s="181">
        <v>2</v>
      </c>
      <c r="G23" s="179">
        <v>0</v>
      </c>
      <c r="H23" s="180">
        <v>1</v>
      </c>
      <c r="I23" s="181">
        <v>7</v>
      </c>
      <c r="J23" s="179">
        <v>2</v>
      </c>
      <c r="K23" s="180">
        <v>0</v>
      </c>
      <c r="L23" s="181">
        <v>9</v>
      </c>
      <c r="M23" s="179">
        <v>1</v>
      </c>
      <c r="N23" s="181">
        <v>0</v>
      </c>
      <c r="O23" s="179">
        <v>2</v>
      </c>
      <c r="P23" s="180">
        <v>1</v>
      </c>
      <c r="Q23" s="181">
        <v>55</v>
      </c>
    </row>
    <row r="24" spans="1:17" ht="15.75">
      <c r="A24" s="178" t="s">
        <v>220</v>
      </c>
      <c r="B24" s="179">
        <v>150</v>
      </c>
      <c r="C24" s="180">
        <v>3</v>
      </c>
      <c r="D24" s="181">
        <v>58</v>
      </c>
      <c r="E24" s="179">
        <v>27</v>
      </c>
      <c r="F24" s="181">
        <v>18</v>
      </c>
      <c r="G24" s="179">
        <v>12</v>
      </c>
      <c r="H24" s="180">
        <v>2</v>
      </c>
      <c r="I24" s="181">
        <v>34</v>
      </c>
      <c r="J24" s="179">
        <v>76</v>
      </c>
      <c r="K24" s="180">
        <v>2</v>
      </c>
      <c r="L24" s="181">
        <v>50</v>
      </c>
      <c r="M24" s="179">
        <v>14</v>
      </c>
      <c r="N24" s="181">
        <v>13</v>
      </c>
      <c r="O24" s="179">
        <v>6</v>
      </c>
      <c r="P24" s="180">
        <v>3</v>
      </c>
      <c r="Q24" s="181">
        <v>35</v>
      </c>
    </row>
    <row r="25" spans="1:17" ht="15.75">
      <c r="A25" s="174" t="s">
        <v>221</v>
      </c>
      <c r="B25" s="179">
        <v>12</v>
      </c>
      <c r="C25" s="180">
        <v>11</v>
      </c>
      <c r="D25" s="181">
        <v>13</v>
      </c>
      <c r="E25" s="179">
        <v>2</v>
      </c>
      <c r="F25" s="181">
        <v>2</v>
      </c>
      <c r="G25" s="179">
        <v>2</v>
      </c>
      <c r="H25" s="180">
        <v>0</v>
      </c>
      <c r="I25" s="181">
        <v>16</v>
      </c>
      <c r="J25" s="179">
        <v>11</v>
      </c>
      <c r="K25" s="180">
        <v>2</v>
      </c>
      <c r="L25" s="181">
        <v>20</v>
      </c>
      <c r="M25" s="179">
        <v>4</v>
      </c>
      <c r="N25" s="181">
        <v>2</v>
      </c>
      <c r="O25" s="179">
        <v>1</v>
      </c>
      <c r="P25" s="180">
        <v>1</v>
      </c>
      <c r="Q25" s="181">
        <v>12</v>
      </c>
    </row>
    <row r="26" spans="1:17" ht="15.75">
      <c r="A26" s="178" t="s">
        <v>222</v>
      </c>
      <c r="B26" s="179">
        <v>6</v>
      </c>
      <c r="C26" s="180">
        <v>2</v>
      </c>
      <c r="D26" s="181">
        <v>4</v>
      </c>
      <c r="E26" s="179">
        <v>0</v>
      </c>
      <c r="F26" s="181">
        <v>3</v>
      </c>
      <c r="G26" s="179">
        <v>0</v>
      </c>
      <c r="H26" s="180">
        <v>1</v>
      </c>
      <c r="I26" s="181">
        <v>3</v>
      </c>
      <c r="J26" s="179">
        <v>0</v>
      </c>
      <c r="K26" s="180">
        <v>0</v>
      </c>
      <c r="L26" s="181">
        <v>3</v>
      </c>
      <c r="M26" s="179">
        <v>2</v>
      </c>
      <c r="N26" s="181">
        <v>1</v>
      </c>
      <c r="O26" s="179">
        <v>0</v>
      </c>
      <c r="P26" s="180">
        <v>0</v>
      </c>
      <c r="Q26" s="181">
        <v>3</v>
      </c>
    </row>
    <row r="27" spans="1:17" ht="15.75">
      <c r="A27" s="174" t="s">
        <v>223</v>
      </c>
      <c r="B27" s="179">
        <v>8</v>
      </c>
      <c r="C27" s="180">
        <v>0</v>
      </c>
      <c r="D27" s="181">
        <v>20</v>
      </c>
      <c r="E27" s="179">
        <v>2</v>
      </c>
      <c r="F27" s="181">
        <v>3</v>
      </c>
      <c r="G27" s="179">
        <v>1</v>
      </c>
      <c r="H27" s="180">
        <v>0</v>
      </c>
      <c r="I27" s="181">
        <v>8</v>
      </c>
      <c r="J27" s="179">
        <v>10</v>
      </c>
      <c r="K27" s="180">
        <v>1</v>
      </c>
      <c r="L27" s="181">
        <v>21</v>
      </c>
      <c r="M27" s="179">
        <v>2</v>
      </c>
      <c r="N27" s="181">
        <v>0</v>
      </c>
      <c r="O27" s="179">
        <v>4</v>
      </c>
      <c r="P27" s="180">
        <v>1</v>
      </c>
      <c r="Q27" s="181">
        <v>10</v>
      </c>
    </row>
    <row r="28" spans="1:17" ht="15.75">
      <c r="A28" s="178" t="s">
        <v>224</v>
      </c>
      <c r="B28" s="179">
        <v>35</v>
      </c>
      <c r="C28" s="180">
        <v>0</v>
      </c>
      <c r="D28" s="181">
        <v>84</v>
      </c>
      <c r="E28" s="179">
        <v>24</v>
      </c>
      <c r="F28" s="181">
        <v>11</v>
      </c>
      <c r="G28" s="179">
        <v>6</v>
      </c>
      <c r="H28" s="180">
        <v>1</v>
      </c>
      <c r="I28" s="181">
        <v>21</v>
      </c>
      <c r="J28" s="179">
        <v>29</v>
      </c>
      <c r="K28" s="180">
        <v>2</v>
      </c>
      <c r="L28" s="181">
        <v>66</v>
      </c>
      <c r="M28" s="179">
        <v>15</v>
      </c>
      <c r="N28" s="181">
        <v>4</v>
      </c>
      <c r="O28" s="179">
        <v>7</v>
      </c>
      <c r="P28" s="180">
        <v>2</v>
      </c>
      <c r="Q28" s="181">
        <v>12</v>
      </c>
    </row>
    <row r="29" spans="1:17" ht="15.75">
      <c r="A29" s="174" t="s">
        <v>225</v>
      </c>
      <c r="B29" s="179">
        <v>44</v>
      </c>
      <c r="C29" s="180">
        <v>2</v>
      </c>
      <c r="D29" s="181">
        <v>26</v>
      </c>
      <c r="E29" s="179">
        <v>3</v>
      </c>
      <c r="F29" s="181">
        <v>2</v>
      </c>
      <c r="G29" s="179">
        <v>1</v>
      </c>
      <c r="H29" s="180">
        <v>0</v>
      </c>
      <c r="I29" s="181">
        <v>8</v>
      </c>
      <c r="J29" s="179">
        <v>34</v>
      </c>
      <c r="K29" s="180">
        <v>2</v>
      </c>
      <c r="L29" s="181">
        <v>12</v>
      </c>
      <c r="M29" s="179">
        <v>4</v>
      </c>
      <c r="N29" s="181">
        <v>0</v>
      </c>
      <c r="O29" s="179">
        <v>7</v>
      </c>
      <c r="P29" s="180">
        <v>1</v>
      </c>
      <c r="Q29" s="181">
        <v>6</v>
      </c>
    </row>
    <row r="30" spans="1:17" ht="15.75">
      <c r="A30" s="178" t="s">
        <v>226</v>
      </c>
      <c r="B30" s="179">
        <v>4</v>
      </c>
      <c r="C30" s="180">
        <v>2</v>
      </c>
      <c r="D30" s="181">
        <v>19</v>
      </c>
      <c r="E30" s="179">
        <v>5</v>
      </c>
      <c r="F30" s="181">
        <v>12</v>
      </c>
      <c r="G30" s="179">
        <v>2</v>
      </c>
      <c r="H30" s="180">
        <v>3</v>
      </c>
      <c r="I30" s="181">
        <v>13</v>
      </c>
      <c r="J30" s="179">
        <v>19</v>
      </c>
      <c r="K30" s="180">
        <v>1</v>
      </c>
      <c r="L30" s="181">
        <v>26</v>
      </c>
      <c r="M30" s="179">
        <v>2</v>
      </c>
      <c r="N30" s="181">
        <v>2</v>
      </c>
      <c r="O30" s="179">
        <v>0</v>
      </c>
      <c r="P30" s="180">
        <v>2</v>
      </c>
      <c r="Q30" s="181">
        <v>11</v>
      </c>
    </row>
    <row r="31" spans="1:17" ht="15.75">
      <c r="A31" s="174" t="s">
        <v>227</v>
      </c>
      <c r="B31" s="179">
        <v>21</v>
      </c>
      <c r="C31" s="180">
        <v>2</v>
      </c>
      <c r="D31" s="181">
        <v>7</v>
      </c>
      <c r="E31" s="179">
        <v>0</v>
      </c>
      <c r="F31" s="181">
        <v>1</v>
      </c>
      <c r="G31" s="179">
        <v>3</v>
      </c>
      <c r="H31" s="180">
        <v>0</v>
      </c>
      <c r="I31" s="181">
        <v>4</v>
      </c>
      <c r="J31" s="179">
        <v>13</v>
      </c>
      <c r="K31" s="180">
        <v>2</v>
      </c>
      <c r="L31" s="181">
        <v>7</v>
      </c>
      <c r="M31" s="179">
        <v>0</v>
      </c>
      <c r="N31" s="181">
        <v>2</v>
      </c>
      <c r="O31" s="179">
        <v>1</v>
      </c>
      <c r="P31" s="180">
        <v>0</v>
      </c>
      <c r="Q31" s="181">
        <v>7</v>
      </c>
    </row>
    <row r="32" spans="1:17" ht="15.75">
      <c r="A32" s="178" t="s">
        <v>228</v>
      </c>
      <c r="B32" s="179">
        <v>4</v>
      </c>
      <c r="C32" s="180">
        <v>0</v>
      </c>
      <c r="D32" s="181">
        <v>6</v>
      </c>
      <c r="E32" s="179">
        <v>1</v>
      </c>
      <c r="F32" s="181">
        <v>0</v>
      </c>
      <c r="G32" s="179">
        <v>0</v>
      </c>
      <c r="H32" s="180">
        <v>1</v>
      </c>
      <c r="I32" s="181">
        <v>4</v>
      </c>
      <c r="J32" s="179">
        <v>1</v>
      </c>
      <c r="K32" s="180">
        <v>0</v>
      </c>
      <c r="L32" s="181">
        <v>8</v>
      </c>
      <c r="M32" s="179">
        <v>1</v>
      </c>
      <c r="N32" s="181">
        <v>1</v>
      </c>
      <c r="O32" s="179">
        <v>1</v>
      </c>
      <c r="P32" s="180">
        <v>0</v>
      </c>
      <c r="Q32" s="181">
        <v>4</v>
      </c>
    </row>
    <row r="33" spans="1:17" ht="15.75">
      <c r="A33" s="174" t="s">
        <v>229</v>
      </c>
      <c r="B33" s="179">
        <v>10</v>
      </c>
      <c r="C33" s="180">
        <v>5</v>
      </c>
      <c r="D33" s="181">
        <v>8</v>
      </c>
      <c r="E33" s="179">
        <v>1</v>
      </c>
      <c r="F33" s="181">
        <v>12</v>
      </c>
      <c r="G33" s="179">
        <v>0</v>
      </c>
      <c r="H33" s="180">
        <v>3</v>
      </c>
      <c r="I33" s="181">
        <v>4</v>
      </c>
      <c r="J33" s="179">
        <v>18</v>
      </c>
      <c r="K33" s="180">
        <v>6</v>
      </c>
      <c r="L33" s="181">
        <v>16</v>
      </c>
      <c r="M33" s="179">
        <v>2</v>
      </c>
      <c r="N33" s="181">
        <v>10</v>
      </c>
      <c r="O33" s="179">
        <v>0</v>
      </c>
      <c r="P33" s="180">
        <v>2</v>
      </c>
      <c r="Q33" s="181">
        <v>10</v>
      </c>
    </row>
    <row r="34" spans="1:17" ht="15.75">
      <c r="A34" s="178" t="s">
        <v>230</v>
      </c>
      <c r="B34" s="179">
        <v>34</v>
      </c>
      <c r="C34" s="180">
        <v>2</v>
      </c>
      <c r="D34" s="181">
        <v>94</v>
      </c>
      <c r="E34" s="179">
        <v>9</v>
      </c>
      <c r="F34" s="181">
        <v>3</v>
      </c>
      <c r="G34" s="179">
        <v>8</v>
      </c>
      <c r="H34" s="180">
        <v>0</v>
      </c>
      <c r="I34" s="181">
        <v>23</v>
      </c>
      <c r="J34" s="179">
        <v>25</v>
      </c>
      <c r="K34" s="180">
        <v>0</v>
      </c>
      <c r="L34" s="181">
        <v>67</v>
      </c>
      <c r="M34" s="179">
        <v>4</v>
      </c>
      <c r="N34" s="181">
        <v>3</v>
      </c>
      <c r="O34" s="179">
        <v>4</v>
      </c>
      <c r="P34" s="180">
        <v>1</v>
      </c>
      <c r="Q34" s="181">
        <v>19</v>
      </c>
    </row>
    <row r="35" spans="1:17" ht="15.75">
      <c r="A35" s="174" t="s">
        <v>231</v>
      </c>
      <c r="B35" s="179">
        <v>82</v>
      </c>
      <c r="C35" s="180">
        <v>0</v>
      </c>
      <c r="D35" s="181">
        <v>53</v>
      </c>
      <c r="E35" s="179">
        <v>11</v>
      </c>
      <c r="F35" s="181">
        <v>2</v>
      </c>
      <c r="G35" s="179">
        <v>6</v>
      </c>
      <c r="H35" s="180">
        <v>1</v>
      </c>
      <c r="I35" s="181">
        <v>15</v>
      </c>
      <c r="J35" s="179">
        <v>51</v>
      </c>
      <c r="K35" s="180">
        <v>1</v>
      </c>
      <c r="L35" s="181">
        <v>35</v>
      </c>
      <c r="M35" s="179">
        <v>13</v>
      </c>
      <c r="N35" s="181">
        <v>3</v>
      </c>
      <c r="O35" s="179">
        <v>6</v>
      </c>
      <c r="P35" s="180">
        <v>2</v>
      </c>
      <c r="Q35" s="181">
        <v>14</v>
      </c>
    </row>
    <row r="36" spans="1:17" ht="15.75">
      <c r="A36" s="178" t="s">
        <v>232</v>
      </c>
      <c r="B36" s="179">
        <v>8</v>
      </c>
      <c r="C36" s="180">
        <v>1</v>
      </c>
      <c r="D36" s="181">
        <v>8</v>
      </c>
      <c r="E36" s="179">
        <v>6</v>
      </c>
      <c r="F36" s="181">
        <v>2</v>
      </c>
      <c r="G36" s="179">
        <v>1</v>
      </c>
      <c r="H36" s="180">
        <v>1</v>
      </c>
      <c r="I36" s="181">
        <v>0</v>
      </c>
      <c r="J36" s="179">
        <v>6</v>
      </c>
      <c r="K36" s="180">
        <v>0</v>
      </c>
      <c r="L36" s="181">
        <v>9</v>
      </c>
      <c r="M36" s="179">
        <v>1</v>
      </c>
      <c r="N36" s="181">
        <v>0</v>
      </c>
      <c r="O36" s="179">
        <v>1</v>
      </c>
      <c r="P36" s="180">
        <v>0</v>
      </c>
      <c r="Q36" s="181">
        <v>4</v>
      </c>
    </row>
    <row r="37" spans="1:17" ht="15.75">
      <c r="A37" s="174" t="s">
        <v>233</v>
      </c>
      <c r="B37" s="179">
        <v>2</v>
      </c>
      <c r="C37" s="180">
        <v>1</v>
      </c>
      <c r="D37" s="181">
        <v>3</v>
      </c>
      <c r="E37" s="179">
        <v>0</v>
      </c>
      <c r="F37" s="181">
        <v>0</v>
      </c>
      <c r="G37" s="179">
        <v>0</v>
      </c>
      <c r="H37" s="180">
        <v>0</v>
      </c>
      <c r="I37" s="181">
        <v>0</v>
      </c>
      <c r="J37" s="179">
        <v>1</v>
      </c>
      <c r="K37" s="180">
        <v>0</v>
      </c>
      <c r="L37" s="181">
        <v>1</v>
      </c>
      <c r="M37" s="179">
        <v>0</v>
      </c>
      <c r="N37" s="181">
        <v>0</v>
      </c>
      <c r="O37" s="179">
        <v>0</v>
      </c>
      <c r="P37" s="180">
        <v>1</v>
      </c>
      <c r="Q37" s="181">
        <v>0</v>
      </c>
    </row>
    <row r="38" spans="1:17" ht="15.75">
      <c r="A38" s="178" t="s">
        <v>234</v>
      </c>
      <c r="B38" s="179">
        <v>5</v>
      </c>
      <c r="C38" s="180">
        <v>1</v>
      </c>
      <c r="D38" s="181">
        <v>12</v>
      </c>
      <c r="E38" s="179">
        <v>0</v>
      </c>
      <c r="F38" s="181">
        <v>0</v>
      </c>
      <c r="G38" s="179">
        <v>0</v>
      </c>
      <c r="H38" s="180">
        <v>0</v>
      </c>
      <c r="I38" s="181">
        <v>2</v>
      </c>
      <c r="J38" s="179">
        <v>7</v>
      </c>
      <c r="K38" s="180">
        <v>0</v>
      </c>
      <c r="L38" s="181">
        <v>5</v>
      </c>
      <c r="M38" s="179">
        <v>0</v>
      </c>
      <c r="N38" s="181">
        <v>0</v>
      </c>
      <c r="O38" s="179">
        <v>0</v>
      </c>
      <c r="P38" s="180">
        <v>0</v>
      </c>
      <c r="Q38" s="181">
        <v>1</v>
      </c>
    </row>
    <row r="39" spans="1:17" ht="15.75">
      <c r="A39" s="174" t="s">
        <v>235</v>
      </c>
      <c r="B39" s="179">
        <v>47</v>
      </c>
      <c r="C39" s="180">
        <v>3</v>
      </c>
      <c r="D39" s="181">
        <v>31</v>
      </c>
      <c r="E39" s="179">
        <v>8</v>
      </c>
      <c r="F39" s="181">
        <v>2</v>
      </c>
      <c r="G39" s="179">
        <v>4</v>
      </c>
      <c r="H39" s="180">
        <v>1</v>
      </c>
      <c r="I39" s="181">
        <v>10</v>
      </c>
      <c r="J39" s="179">
        <v>32</v>
      </c>
      <c r="K39" s="180">
        <v>0</v>
      </c>
      <c r="L39" s="181">
        <v>27</v>
      </c>
      <c r="M39" s="179">
        <v>3</v>
      </c>
      <c r="N39" s="181">
        <v>2</v>
      </c>
      <c r="O39" s="179">
        <v>6</v>
      </c>
      <c r="P39" s="180">
        <v>0</v>
      </c>
      <c r="Q39" s="181">
        <v>11</v>
      </c>
    </row>
    <row r="40" spans="1:17" ht="15.75">
      <c r="A40" s="178" t="s">
        <v>236</v>
      </c>
      <c r="B40" s="179">
        <v>17</v>
      </c>
      <c r="C40" s="180">
        <v>1</v>
      </c>
      <c r="D40" s="181">
        <v>7</v>
      </c>
      <c r="E40" s="179">
        <v>6</v>
      </c>
      <c r="F40" s="181">
        <v>1</v>
      </c>
      <c r="G40" s="179">
        <v>2</v>
      </c>
      <c r="H40" s="180">
        <v>2</v>
      </c>
      <c r="I40" s="181">
        <v>8</v>
      </c>
      <c r="J40" s="179">
        <v>8</v>
      </c>
      <c r="K40" s="180">
        <v>1</v>
      </c>
      <c r="L40" s="181">
        <v>8</v>
      </c>
      <c r="M40" s="179">
        <v>3</v>
      </c>
      <c r="N40" s="181">
        <v>1</v>
      </c>
      <c r="O40" s="179">
        <v>1</v>
      </c>
      <c r="P40" s="180">
        <v>0</v>
      </c>
      <c r="Q40" s="181">
        <v>4</v>
      </c>
    </row>
    <row r="41" spans="1:17" ht="15.75">
      <c r="A41" s="174" t="s">
        <v>237</v>
      </c>
      <c r="B41" s="179">
        <v>64</v>
      </c>
      <c r="C41" s="180">
        <v>0</v>
      </c>
      <c r="D41" s="181">
        <v>45</v>
      </c>
      <c r="E41" s="179">
        <v>18</v>
      </c>
      <c r="F41" s="181">
        <v>8</v>
      </c>
      <c r="G41" s="179">
        <v>12</v>
      </c>
      <c r="H41" s="180">
        <v>2</v>
      </c>
      <c r="I41" s="181">
        <v>23</v>
      </c>
      <c r="J41" s="179">
        <v>57</v>
      </c>
      <c r="K41" s="180">
        <v>0</v>
      </c>
      <c r="L41" s="181">
        <v>34</v>
      </c>
      <c r="M41" s="179">
        <v>9</v>
      </c>
      <c r="N41" s="181">
        <v>2</v>
      </c>
      <c r="O41" s="179">
        <v>9</v>
      </c>
      <c r="P41" s="180">
        <v>2</v>
      </c>
      <c r="Q41" s="181">
        <v>28</v>
      </c>
    </row>
    <row r="42" spans="1:17" ht="15.75">
      <c r="A42" s="178" t="s">
        <v>238</v>
      </c>
      <c r="B42" s="179">
        <v>1468</v>
      </c>
      <c r="C42" s="180">
        <v>8</v>
      </c>
      <c r="D42" s="181">
        <v>1649</v>
      </c>
      <c r="E42" s="179">
        <v>661</v>
      </c>
      <c r="F42" s="181">
        <v>29</v>
      </c>
      <c r="G42" s="179">
        <v>380</v>
      </c>
      <c r="H42" s="180">
        <v>15</v>
      </c>
      <c r="I42" s="181">
        <v>397</v>
      </c>
      <c r="J42" s="179">
        <v>1317</v>
      </c>
      <c r="K42" s="180">
        <v>7</v>
      </c>
      <c r="L42" s="181">
        <v>1014</v>
      </c>
      <c r="M42" s="179">
        <v>447</v>
      </c>
      <c r="N42" s="181">
        <v>49</v>
      </c>
      <c r="O42" s="179">
        <v>319</v>
      </c>
      <c r="P42" s="180">
        <v>10</v>
      </c>
      <c r="Q42" s="181">
        <v>365</v>
      </c>
    </row>
    <row r="43" spans="1:17" ht="15.75">
      <c r="A43" s="174" t="s">
        <v>239</v>
      </c>
      <c r="B43" s="179">
        <v>280</v>
      </c>
      <c r="C43" s="180">
        <v>5</v>
      </c>
      <c r="D43" s="181">
        <v>143</v>
      </c>
      <c r="E43" s="179">
        <v>89</v>
      </c>
      <c r="F43" s="181">
        <v>27</v>
      </c>
      <c r="G43" s="179">
        <v>64</v>
      </c>
      <c r="H43" s="180">
        <v>9</v>
      </c>
      <c r="I43" s="181">
        <v>52</v>
      </c>
      <c r="J43" s="179">
        <v>211</v>
      </c>
      <c r="K43" s="180">
        <v>2</v>
      </c>
      <c r="L43" s="181">
        <v>128</v>
      </c>
      <c r="M43" s="179">
        <v>61</v>
      </c>
      <c r="N43" s="181">
        <v>16</v>
      </c>
      <c r="O43" s="179">
        <v>49</v>
      </c>
      <c r="P43" s="180">
        <v>7</v>
      </c>
      <c r="Q43" s="181">
        <v>62</v>
      </c>
    </row>
    <row r="44" spans="1:17" ht="15.75">
      <c r="A44" s="178" t="s">
        <v>240</v>
      </c>
      <c r="B44" s="179">
        <v>5</v>
      </c>
      <c r="C44" s="180">
        <v>1</v>
      </c>
      <c r="D44" s="181">
        <v>7</v>
      </c>
      <c r="E44" s="179">
        <v>0</v>
      </c>
      <c r="F44" s="181">
        <v>0</v>
      </c>
      <c r="G44" s="179">
        <v>0</v>
      </c>
      <c r="H44" s="180">
        <v>1</v>
      </c>
      <c r="I44" s="181">
        <v>1</v>
      </c>
      <c r="J44" s="179">
        <v>4</v>
      </c>
      <c r="K44" s="180">
        <v>1</v>
      </c>
      <c r="L44" s="181">
        <v>6</v>
      </c>
      <c r="M44" s="179">
        <v>0</v>
      </c>
      <c r="N44" s="181">
        <v>0</v>
      </c>
      <c r="O44" s="179">
        <v>2</v>
      </c>
      <c r="P44" s="180">
        <v>0</v>
      </c>
      <c r="Q44" s="181">
        <v>3</v>
      </c>
    </row>
    <row r="45" spans="1:17" ht="15.75">
      <c r="A45" s="174" t="s">
        <v>241</v>
      </c>
      <c r="B45" s="179">
        <v>8</v>
      </c>
      <c r="C45" s="180">
        <v>2</v>
      </c>
      <c r="D45" s="181">
        <v>6</v>
      </c>
      <c r="E45" s="179">
        <v>0</v>
      </c>
      <c r="F45" s="181">
        <v>1</v>
      </c>
      <c r="G45" s="179">
        <v>1</v>
      </c>
      <c r="H45" s="180">
        <v>4</v>
      </c>
      <c r="I45" s="181">
        <v>4</v>
      </c>
      <c r="J45" s="179">
        <v>2</v>
      </c>
      <c r="K45" s="180">
        <v>1</v>
      </c>
      <c r="L45" s="181">
        <v>1</v>
      </c>
      <c r="M45" s="179">
        <v>1</v>
      </c>
      <c r="N45" s="181">
        <v>2</v>
      </c>
      <c r="O45" s="179">
        <v>0</v>
      </c>
      <c r="P45" s="180">
        <v>2</v>
      </c>
      <c r="Q45" s="181">
        <v>5</v>
      </c>
    </row>
    <row r="46" spans="1:17" ht="15.75">
      <c r="A46" s="178" t="s">
        <v>242</v>
      </c>
      <c r="B46" s="179">
        <v>56</v>
      </c>
      <c r="C46" s="180">
        <v>0</v>
      </c>
      <c r="D46" s="181">
        <v>44</v>
      </c>
      <c r="E46" s="179">
        <v>13</v>
      </c>
      <c r="F46" s="181">
        <v>1</v>
      </c>
      <c r="G46" s="179">
        <v>6</v>
      </c>
      <c r="H46" s="180">
        <v>2</v>
      </c>
      <c r="I46" s="181">
        <v>16</v>
      </c>
      <c r="J46" s="179">
        <v>39</v>
      </c>
      <c r="K46" s="180">
        <v>0</v>
      </c>
      <c r="L46" s="181">
        <v>26</v>
      </c>
      <c r="M46" s="179">
        <v>11</v>
      </c>
      <c r="N46" s="181">
        <v>2</v>
      </c>
      <c r="O46" s="179">
        <v>7</v>
      </c>
      <c r="P46" s="180">
        <v>1</v>
      </c>
      <c r="Q46" s="181">
        <v>18</v>
      </c>
    </row>
    <row r="47" spans="1:17" ht="15.75">
      <c r="A47" s="174" t="s">
        <v>243</v>
      </c>
      <c r="B47" s="179">
        <v>7</v>
      </c>
      <c r="C47" s="180">
        <v>0</v>
      </c>
      <c r="D47" s="181">
        <v>28</v>
      </c>
      <c r="E47" s="179">
        <v>2</v>
      </c>
      <c r="F47" s="181">
        <v>2</v>
      </c>
      <c r="G47" s="179">
        <v>1</v>
      </c>
      <c r="H47" s="180">
        <v>1</v>
      </c>
      <c r="I47" s="181">
        <v>10</v>
      </c>
      <c r="J47" s="179">
        <v>3</v>
      </c>
      <c r="K47" s="180">
        <v>3</v>
      </c>
      <c r="L47" s="181">
        <v>12</v>
      </c>
      <c r="M47" s="179">
        <v>0</v>
      </c>
      <c r="N47" s="181">
        <v>0</v>
      </c>
      <c r="O47" s="179">
        <v>1</v>
      </c>
      <c r="P47" s="180">
        <v>0</v>
      </c>
      <c r="Q47" s="181">
        <v>4</v>
      </c>
    </row>
    <row r="48" spans="1:17" ht="15.75">
      <c r="A48" s="178" t="s">
        <v>244</v>
      </c>
      <c r="B48" s="179">
        <v>3</v>
      </c>
      <c r="C48" s="180">
        <v>1</v>
      </c>
      <c r="D48" s="181">
        <v>5</v>
      </c>
      <c r="E48" s="179">
        <v>2</v>
      </c>
      <c r="F48" s="181">
        <v>2</v>
      </c>
      <c r="G48" s="179">
        <v>0</v>
      </c>
      <c r="H48" s="180">
        <v>0</v>
      </c>
      <c r="I48" s="181">
        <v>2</v>
      </c>
      <c r="J48" s="179">
        <v>4</v>
      </c>
      <c r="K48" s="180">
        <v>0</v>
      </c>
      <c r="L48" s="181">
        <v>3</v>
      </c>
      <c r="M48" s="179">
        <v>2</v>
      </c>
      <c r="N48" s="181">
        <v>0</v>
      </c>
      <c r="O48" s="179">
        <v>0</v>
      </c>
      <c r="P48" s="180">
        <v>1</v>
      </c>
      <c r="Q48" s="181">
        <v>1</v>
      </c>
    </row>
    <row r="49" spans="1:17" ht="15.75">
      <c r="A49" s="174" t="s">
        <v>245</v>
      </c>
      <c r="B49" s="179">
        <v>79</v>
      </c>
      <c r="C49" s="180">
        <v>1</v>
      </c>
      <c r="D49" s="181">
        <v>37</v>
      </c>
      <c r="E49" s="179">
        <v>25</v>
      </c>
      <c r="F49" s="181">
        <v>11</v>
      </c>
      <c r="G49" s="179">
        <v>3</v>
      </c>
      <c r="H49" s="180">
        <v>1</v>
      </c>
      <c r="I49" s="181">
        <v>8</v>
      </c>
      <c r="J49" s="179">
        <v>95</v>
      </c>
      <c r="K49" s="180">
        <v>0</v>
      </c>
      <c r="L49" s="181">
        <v>33</v>
      </c>
      <c r="M49" s="179">
        <v>13</v>
      </c>
      <c r="N49" s="181">
        <v>8</v>
      </c>
      <c r="O49" s="179">
        <v>7</v>
      </c>
      <c r="P49" s="180">
        <v>2</v>
      </c>
      <c r="Q49" s="181">
        <v>8</v>
      </c>
    </row>
    <row r="50" spans="1:17" ht="15.75">
      <c r="A50" s="178" t="s">
        <v>246</v>
      </c>
      <c r="B50" s="179">
        <v>70</v>
      </c>
      <c r="C50" s="180">
        <v>10</v>
      </c>
      <c r="D50" s="181">
        <v>51</v>
      </c>
      <c r="E50" s="179">
        <v>22</v>
      </c>
      <c r="F50" s="181">
        <v>8</v>
      </c>
      <c r="G50" s="179">
        <v>6</v>
      </c>
      <c r="H50" s="180">
        <v>6</v>
      </c>
      <c r="I50" s="181">
        <v>21</v>
      </c>
      <c r="J50" s="179">
        <v>64</v>
      </c>
      <c r="K50" s="180">
        <v>4</v>
      </c>
      <c r="L50" s="181">
        <v>34</v>
      </c>
      <c r="M50" s="179">
        <v>12</v>
      </c>
      <c r="N50" s="181">
        <v>2</v>
      </c>
      <c r="O50" s="179">
        <v>10</v>
      </c>
      <c r="P50" s="180">
        <v>4</v>
      </c>
      <c r="Q50" s="181">
        <v>22</v>
      </c>
    </row>
    <row r="51" spans="1:17" ht="15.75">
      <c r="A51" s="174" t="s">
        <v>247</v>
      </c>
      <c r="B51" s="179">
        <v>7</v>
      </c>
      <c r="C51" s="180">
        <v>2</v>
      </c>
      <c r="D51" s="181">
        <v>26</v>
      </c>
      <c r="E51" s="179">
        <v>0</v>
      </c>
      <c r="F51" s="181">
        <v>6</v>
      </c>
      <c r="G51" s="179">
        <v>1</v>
      </c>
      <c r="H51" s="180">
        <v>1</v>
      </c>
      <c r="I51" s="181">
        <v>6</v>
      </c>
      <c r="J51" s="179">
        <v>9</v>
      </c>
      <c r="K51" s="180">
        <v>0</v>
      </c>
      <c r="L51" s="181">
        <v>22</v>
      </c>
      <c r="M51" s="179">
        <v>1</v>
      </c>
      <c r="N51" s="181">
        <v>2</v>
      </c>
      <c r="O51" s="179">
        <v>1</v>
      </c>
      <c r="P51" s="180">
        <v>2</v>
      </c>
      <c r="Q51" s="181">
        <v>9</v>
      </c>
    </row>
    <row r="52" spans="1:17" ht="15.75">
      <c r="A52" s="178" t="s">
        <v>248</v>
      </c>
      <c r="B52" s="179">
        <v>17</v>
      </c>
      <c r="C52" s="180">
        <v>0</v>
      </c>
      <c r="D52" s="181">
        <v>18</v>
      </c>
      <c r="E52" s="179">
        <v>7</v>
      </c>
      <c r="F52" s="181">
        <v>1</v>
      </c>
      <c r="G52" s="179">
        <v>5</v>
      </c>
      <c r="H52" s="180">
        <v>1</v>
      </c>
      <c r="I52" s="181">
        <v>6</v>
      </c>
      <c r="J52" s="179">
        <v>18</v>
      </c>
      <c r="K52" s="180">
        <v>0</v>
      </c>
      <c r="L52" s="181">
        <v>11</v>
      </c>
      <c r="M52" s="179">
        <v>6</v>
      </c>
      <c r="N52" s="181">
        <v>0</v>
      </c>
      <c r="O52" s="179">
        <v>5</v>
      </c>
      <c r="P52" s="180">
        <v>0</v>
      </c>
      <c r="Q52" s="181">
        <v>16</v>
      </c>
    </row>
    <row r="53" spans="1:17" ht="15.75">
      <c r="A53" s="174" t="s">
        <v>249</v>
      </c>
      <c r="B53" s="179">
        <v>28</v>
      </c>
      <c r="C53" s="180">
        <v>2</v>
      </c>
      <c r="D53" s="181">
        <v>59</v>
      </c>
      <c r="E53" s="179">
        <v>7</v>
      </c>
      <c r="F53" s="181">
        <v>3</v>
      </c>
      <c r="G53" s="179">
        <v>5</v>
      </c>
      <c r="H53" s="180">
        <v>0</v>
      </c>
      <c r="I53" s="181">
        <v>32</v>
      </c>
      <c r="J53" s="179">
        <v>18</v>
      </c>
      <c r="K53" s="180">
        <v>1</v>
      </c>
      <c r="L53" s="181">
        <v>33</v>
      </c>
      <c r="M53" s="179">
        <v>5</v>
      </c>
      <c r="N53" s="181">
        <v>2</v>
      </c>
      <c r="O53" s="179">
        <v>2</v>
      </c>
      <c r="P53" s="180">
        <v>2</v>
      </c>
      <c r="Q53" s="181">
        <v>25</v>
      </c>
    </row>
    <row r="54" spans="1:17" ht="15.75">
      <c r="A54" s="178" t="s">
        <v>250</v>
      </c>
      <c r="B54" s="179">
        <v>34</v>
      </c>
      <c r="C54" s="180">
        <v>1</v>
      </c>
      <c r="D54" s="181">
        <v>40</v>
      </c>
      <c r="E54" s="179">
        <v>9</v>
      </c>
      <c r="F54" s="181">
        <v>1</v>
      </c>
      <c r="G54" s="179">
        <v>3</v>
      </c>
      <c r="H54" s="180">
        <v>0</v>
      </c>
      <c r="I54" s="181">
        <v>6</v>
      </c>
      <c r="J54" s="179">
        <v>25</v>
      </c>
      <c r="K54" s="180">
        <v>2</v>
      </c>
      <c r="L54" s="181">
        <v>30</v>
      </c>
      <c r="M54" s="179">
        <v>3</v>
      </c>
      <c r="N54" s="181">
        <v>3</v>
      </c>
      <c r="O54" s="179">
        <v>2</v>
      </c>
      <c r="P54" s="180">
        <v>0</v>
      </c>
      <c r="Q54" s="181">
        <v>15</v>
      </c>
    </row>
    <row r="55" spans="1:17" ht="15.75">
      <c r="A55" s="174" t="s">
        <v>251</v>
      </c>
      <c r="B55" s="179">
        <v>12</v>
      </c>
      <c r="C55" s="180">
        <v>4</v>
      </c>
      <c r="D55" s="181">
        <v>6</v>
      </c>
      <c r="E55" s="179">
        <v>2</v>
      </c>
      <c r="F55" s="181">
        <v>0</v>
      </c>
      <c r="G55" s="179">
        <v>0</v>
      </c>
      <c r="H55" s="180">
        <v>0</v>
      </c>
      <c r="I55" s="181">
        <v>2</v>
      </c>
      <c r="J55" s="179">
        <v>15</v>
      </c>
      <c r="K55" s="180">
        <v>2</v>
      </c>
      <c r="L55" s="181">
        <v>8</v>
      </c>
      <c r="M55" s="179">
        <v>0</v>
      </c>
      <c r="N55" s="181">
        <v>1</v>
      </c>
      <c r="O55" s="179">
        <v>0</v>
      </c>
      <c r="P55" s="180">
        <v>1</v>
      </c>
      <c r="Q55" s="181">
        <v>5</v>
      </c>
    </row>
    <row r="56" spans="1:17" ht="15.75">
      <c r="A56" s="178" t="s">
        <v>252</v>
      </c>
      <c r="B56" s="179">
        <v>52</v>
      </c>
      <c r="C56" s="180">
        <v>2</v>
      </c>
      <c r="D56" s="181">
        <v>132</v>
      </c>
      <c r="E56" s="179">
        <v>16</v>
      </c>
      <c r="F56" s="181">
        <v>4</v>
      </c>
      <c r="G56" s="179">
        <v>6</v>
      </c>
      <c r="H56" s="180">
        <v>1</v>
      </c>
      <c r="I56" s="181">
        <v>41</v>
      </c>
      <c r="J56" s="179">
        <v>62</v>
      </c>
      <c r="K56" s="180">
        <v>0</v>
      </c>
      <c r="L56" s="181">
        <v>97</v>
      </c>
      <c r="M56" s="179">
        <v>10</v>
      </c>
      <c r="N56" s="181">
        <v>2</v>
      </c>
      <c r="O56" s="179">
        <v>7</v>
      </c>
      <c r="P56" s="180">
        <v>0</v>
      </c>
      <c r="Q56" s="181">
        <v>21</v>
      </c>
    </row>
    <row r="57" spans="1:17" ht="15.75">
      <c r="A57" s="174" t="s">
        <v>253</v>
      </c>
      <c r="B57" s="179">
        <v>7</v>
      </c>
      <c r="C57" s="180">
        <v>10</v>
      </c>
      <c r="D57" s="181">
        <v>1</v>
      </c>
      <c r="E57" s="179">
        <v>1</v>
      </c>
      <c r="F57" s="181">
        <v>4</v>
      </c>
      <c r="G57" s="179">
        <v>0</v>
      </c>
      <c r="H57" s="180">
        <v>0</v>
      </c>
      <c r="I57" s="181">
        <v>3</v>
      </c>
      <c r="J57" s="179">
        <v>3</v>
      </c>
      <c r="K57" s="180">
        <v>6</v>
      </c>
      <c r="L57" s="181">
        <v>2</v>
      </c>
      <c r="M57" s="179">
        <v>2</v>
      </c>
      <c r="N57" s="181">
        <v>1</v>
      </c>
      <c r="O57" s="179">
        <v>0</v>
      </c>
      <c r="P57" s="180">
        <v>0</v>
      </c>
      <c r="Q57" s="181">
        <v>2</v>
      </c>
    </row>
    <row r="58" spans="1:17" ht="15.75">
      <c r="A58" s="178" t="s">
        <v>254</v>
      </c>
      <c r="B58" s="179">
        <v>3</v>
      </c>
      <c r="C58" s="180">
        <v>12</v>
      </c>
      <c r="D58" s="181">
        <v>15</v>
      </c>
      <c r="E58" s="179">
        <v>1</v>
      </c>
      <c r="F58" s="181">
        <v>2</v>
      </c>
      <c r="G58" s="179">
        <v>0</v>
      </c>
      <c r="H58" s="180">
        <v>2</v>
      </c>
      <c r="I58" s="181">
        <v>9</v>
      </c>
      <c r="J58" s="179">
        <v>9</v>
      </c>
      <c r="K58" s="180">
        <v>4</v>
      </c>
      <c r="L58" s="181">
        <v>14</v>
      </c>
      <c r="M58" s="179">
        <v>0</v>
      </c>
      <c r="N58" s="181">
        <v>4</v>
      </c>
      <c r="O58" s="179">
        <v>2</v>
      </c>
      <c r="P58" s="180">
        <v>2</v>
      </c>
      <c r="Q58" s="181">
        <v>7</v>
      </c>
    </row>
    <row r="59" spans="1:17" ht="15.75">
      <c r="A59" s="174" t="s">
        <v>255</v>
      </c>
      <c r="B59" s="179">
        <v>9</v>
      </c>
      <c r="C59" s="180">
        <v>3</v>
      </c>
      <c r="D59" s="181">
        <v>9</v>
      </c>
      <c r="E59" s="179">
        <v>1</v>
      </c>
      <c r="F59" s="181">
        <v>0</v>
      </c>
      <c r="G59" s="179">
        <v>0</v>
      </c>
      <c r="H59" s="180">
        <v>0</v>
      </c>
      <c r="I59" s="181">
        <v>1</v>
      </c>
      <c r="J59" s="179">
        <v>2</v>
      </c>
      <c r="K59" s="180">
        <v>0</v>
      </c>
      <c r="L59" s="181">
        <v>8</v>
      </c>
      <c r="M59" s="179">
        <v>1</v>
      </c>
      <c r="N59" s="181">
        <v>1</v>
      </c>
      <c r="O59" s="179">
        <v>1</v>
      </c>
      <c r="P59" s="180">
        <v>1</v>
      </c>
      <c r="Q59" s="181">
        <v>3</v>
      </c>
    </row>
    <row r="60" spans="1:17" ht="15.75">
      <c r="A60" s="178" t="s">
        <v>256</v>
      </c>
      <c r="B60" s="179">
        <v>11</v>
      </c>
      <c r="C60" s="180">
        <v>1</v>
      </c>
      <c r="D60" s="181">
        <v>21</v>
      </c>
      <c r="E60" s="179">
        <v>5</v>
      </c>
      <c r="F60" s="181">
        <v>2</v>
      </c>
      <c r="G60" s="179">
        <v>0</v>
      </c>
      <c r="H60" s="180">
        <v>2</v>
      </c>
      <c r="I60" s="181">
        <v>10</v>
      </c>
      <c r="J60" s="179">
        <v>13</v>
      </c>
      <c r="K60" s="180">
        <v>0</v>
      </c>
      <c r="L60" s="181">
        <v>25</v>
      </c>
      <c r="M60" s="179">
        <v>5</v>
      </c>
      <c r="N60" s="181">
        <v>2</v>
      </c>
      <c r="O60" s="179">
        <v>2</v>
      </c>
      <c r="P60" s="180">
        <v>2</v>
      </c>
      <c r="Q60" s="181">
        <v>9</v>
      </c>
    </row>
    <row r="61" spans="1:17" ht="15.75">
      <c r="A61" s="174" t="s">
        <v>257</v>
      </c>
      <c r="B61" s="179">
        <v>10</v>
      </c>
      <c r="C61" s="180">
        <v>1</v>
      </c>
      <c r="D61" s="181">
        <v>11</v>
      </c>
      <c r="E61" s="179">
        <v>4</v>
      </c>
      <c r="F61" s="181">
        <v>1</v>
      </c>
      <c r="G61" s="179">
        <v>1</v>
      </c>
      <c r="H61" s="180">
        <v>0</v>
      </c>
      <c r="I61" s="181">
        <v>8</v>
      </c>
      <c r="J61" s="179">
        <v>4</v>
      </c>
      <c r="K61" s="180">
        <v>0</v>
      </c>
      <c r="L61" s="181">
        <v>9</v>
      </c>
      <c r="M61" s="179">
        <v>2</v>
      </c>
      <c r="N61" s="181">
        <v>2</v>
      </c>
      <c r="O61" s="179">
        <v>0</v>
      </c>
      <c r="P61" s="180">
        <v>0</v>
      </c>
      <c r="Q61" s="181">
        <v>2</v>
      </c>
    </row>
    <row r="62" spans="1:17" ht="15.75">
      <c r="A62" s="178" t="s">
        <v>258</v>
      </c>
      <c r="B62" s="179">
        <v>28</v>
      </c>
      <c r="C62" s="180">
        <v>1</v>
      </c>
      <c r="D62" s="181">
        <v>33</v>
      </c>
      <c r="E62" s="179">
        <v>12</v>
      </c>
      <c r="F62" s="181">
        <v>0</v>
      </c>
      <c r="G62" s="179">
        <v>3</v>
      </c>
      <c r="H62" s="180">
        <v>2</v>
      </c>
      <c r="I62" s="181">
        <v>1</v>
      </c>
      <c r="J62" s="179">
        <v>20</v>
      </c>
      <c r="K62" s="180">
        <v>1</v>
      </c>
      <c r="L62" s="181">
        <v>24</v>
      </c>
      <c r="M62" s="179">
        <v>2</v>
      </c>
      <c r="N62" s="181">
        <v>2</v>
      </c>
      <c r="O62" s="179">
        <v>1</v>
      </c>
      <c r="P62" s="180">
        <v>2</v>
      </c>
      <c r="Q62" s="181">
        <v>6</v>
      </c>
    </row>
    <row r="63" spans="1:17" ht="15.75">
      <c r="A63" s="174" t="s">
        <v>259</v>
      </c>
      <c r="B63" s="179">
        <v>19</v>
      </c>
      <c r="C63" s="180">
        <v>0</v>
      </c>
      <c r="D63" s="181">
        <v>28</v>
      </c>
      <c r="E63" s="179">
        <v>15</v>
      </c>
      <c r="F63" s="181">
        <v>1</v>
      </c>
      <c r="G63" s="179">
        <v>2</v>
      </c>
      <c r="H63" s="180">
        <v>2</v>
      </c>
      <c r="I63" s="181">
        <v>36</v>
      </c>
      <c r="J63" s="179">
        <v>26</v>
      </c>
      <c r="K63" s="180">
        <v>3</v>
      </c>
      <c r="L63" s="181">
        <v>21</v>
      </c>
      <c r="M63" s="179">
        <v>10</v>
      </c>
      <c r="N63" s="181">
        <v>1</v>
      </c>
      <c r="O63" s="179">
        <v>3</v>
      </c>
      <c r="P63" s="180">
        <v>1</v>
      </c>
      <c r="Q63" s="181">
        <v>10</v>
      </c>
    </row>
    <row r="64" spans="1:17" ht="15.75">
      <c r="A64" s="178" t="s">
        <v>260</v>
      </c>
      <c r="B64" s="179">
        <v>2</v>
      </c>
      <c r="C64" s="180">
        <v>0</v>
      </c>
      <c r="D64" s="181">
        <v>2</v>
      </c>
      <c r="E64" s="179">
        <v>0</v>
      </c>
      <c r="F64" s="181">
        <v>0</v>
      </c>
      <c r="G64" s="179">
        <v>0</v>
      </c>
      <c r="H64" s="180">
        <v>0</v>
      </c>
      <c r="I64" s="181">
        <v>1</v>
      </c>
      <c r="J64" s="179">
        <v>2</v>
      </c>
      <c r="K64" s="180">
        <v>1</v>
      </c>
      <c r="L64" s="181">
        <v>3</v>
      </c>
      <c r="M64" s="179">
        <v>1</v>
      </c>
      <c r="N64" s="181">
        <v>0</v>
      </c>
      <c r="O64" s="179">
        <v>1</v>
      </c>
      <c r="P64" s="180">
        <v>0</v>
      </c>
      <c r="Q64" s="181">
        <v>1</v>
      </c>
    </row>
    <row r="65" spans="1:17" ht="15.75">
      <c r="A65" s="174" t="s">
        <v>261</v>
      </c>
      <c r="B65" s="179">
        <v>2</v>
      </c>
      <c r="C65" s="180">
        <v>0</v>
      </c>
      <c r="D65" s="181">
        <v>2</v>
      </c>
      <c r="E65" s="179">
        <v>1</v>
      </c>
      <c r="F65" s="181">
        <v>1</v>
      </c>
      <c r="G65" s="179">
        <v>0</v>
      </c>
      <c r="H65" s="180">
        <v>1</v>
      </c>
      <c r="I65" s="181">
        <v>2</v>
      </c>
      <c r="J65" s="179">
        <v>4</v>
      </c>
      <c r="K65" s="180">
        <v>0</v>
      </c>
      <c r="L65" s="181">
        <v>3</v>
      </c>
      <c r="M65" s="179">
        <v>0</v>
      </c>
      <c r="N65" s="181">
        <v>4</v>
      </c>
      <c r="O65" s="179">
        <v>0</v>
      </c>
      <c r="P65" s="180">
        <v>0</v>
      </c>
      <c r="Q65" s="181">
        <v>2</v>
      </c>
    </row>
    <row r="66" spans="1:17" ht="15.75">
      <c r="A66" s="178" t="s">
        <v>262</v>
      </c>
      <c r="B66" s="179">
        <v>14</v>
      </c>
      <c r="C66" s="180">
        <v>1</v>
      </c>
      <c r="D66" s="181">
        <v>16</v>
      </c>
      <c r="E66" s="179">
        <v>3</v>
      </c>
      <c r="F66" s="181">
        <v>0</v>
      </c>
      <c r="G66" s="179">
        <v>0</v>
      </c>
      <c r="H66" s="180">
        <v>2</v>
      </c>
      <c r="I66" s="181">
        <v>3</v>
      </c>
      <c r="J66" s="179">
        <v>11</v>
      </c>
      <c r="K66" s="180">
        <v>0</v>
      </c>
      <c r="L66" s="181">
        <v>10</v>
      </c>
      <c r="M66" s="179">
        <v>2</v>
      </c>
      <c r="N66" s="181">
        <v>2</v>
      </c>
      <c r="O66" s="179">
        <v>1</v>
      </c>
      <c r="P66" s="180">
        <v>1</v>
      </c>
      <c r="Q66" s="181">
        <v>2</v>
      </c>
    </row>
    <row r="67" spans="1:17" ht="15.75">
      <c r="A67" s="174" t="s">
        <v>263</v>
      </c>
      <c r="B67" s="179">
        <v>31</v>
      </c>
      <c r="C67" s="180">
        <v>1</v>
      </c>
      <c r="D67" s="181">
        <v>59</v>
      </c>
      <c r="E67" s="179">
        <v>13</v>
      </c>
      <c r="F67" s="181">
        <v>5</v>
      </c>
      <c r="G67" s="179">
        <v>4</v>
      </c>
      <c r="H67" s="180">
        <v>0</v>
      </c>
      <c r="I67" s="181">
        <v>16</v>
      </c>
      <c r="J67" s="179">
        <v>40</v>
      </c>
      <c r="K67" s="180">
        <v>2</v>
      </c>
      <c r="L67" s="181">
        <v>48</v>
      </c>
      <c r="M67" s="179">
        <v>3</v>
      </c>
      <c r="N67" s="181">
        <v>3</v>
      </c>
      <c r="O67" s="179">
        <v>2</v>
      </c>
      <c r="P67" s="180">
        <v>0</v>
      </c>
      <c r="Q67" s="181">
        <v>21</v>
      </c>
    </row>
    <row r="68" spans="1:17" ht="15.75">
      <c r="A68" s="178" t="s">
        <v>264</v>
      </c>
      <c r="B68" s="179">
        <v>7</v>
      </c>
      <c r="C68" s="180">
        <v>3</v>
      </c>
      <c r="D68" s="181">
        <v>8</v>
      </c>
      <c r="E68" s="179">
        <v>1</v>
      </c>
      <c r="F68" s="181">
        <v>3</v>
      </c>
      <c r="G68" s="179">
        <v>0</v>
      </c>
      <c r="H68" s="180">
        <v>2</v>
      </c>
      <c r="I68" s="181">
        <v>11</v>
      </c>
      <c r="J68" s="179">
        <v>8</v>
      </c>
      <c r="K68" s="180">
        <v>0</v>
      </c>
      <c r="L68" s="181">
        <v>16</v>
      </c>
      <c r="M68" s="179">
        <v>1</v>
      </c>
      <c r="N68" s="181">
        <v>2</v>
      </c>
      <c r="O68" s="179">
        <v>2</v>
      </c>
      <c r="P68" s="180">
        <v>3</v>
      </c>
      <c r="Q68" s="181">
        <v>4</v>
      </c>
    </row>
    <row r="69" spans="1:17" ht="15.75">
      <c r="A69" s="174" t="s">
        <v>265</v>
      </c>
      <c r="B69" s="179">
        <v>22</v>
      </c>
      <c r="C69" s="180">
        <v>4</v>
      </c>
      <c r="D69" s="181">
        <v>12</v>
      </c>
      <c r="E69" s="179">
        <v>4</v>
      </c>
      <c r="F69" s="181">
        <v>2</v>
      </c>
      <c r="G69" s="179">
        <v>3</v>
      </c>
      <c r="H69" s="180">
        <v>2</v>
      </c>
      <c r="I69" s="181">
        <v>43</v>
      </c>
      <c r="J69" s="179">
        <v>20</v>
      </c>
      <c r="K69" s="180">
        <v>1</v>
      </c>
      <c r="L69" s="181">
        <v>7</v>
      </c>
      <c r="M69" s="179">
        <v>4</v>
      </c>
      <c r="N69" s="181">
        <v>2</v>
      </c>
      <c r="O69" s="179">
        <v>9</v>
      </c>
      <c r="P69" s="180">
        <v>0</v>
      </c>
      <c r="Q69" s="181">
        <v>2</v>
      </c>
    </row>
    <row r="70" spans="1:17" ht="15.75">
      <c r="A70" s="178" t="s">
        <v>266</v>
      </c>
      <c r="B70" s="179">
        <v>3</v>
      </c>
      <c r="C70" s="180">
        <v>0</v>
      </c>
      <c r="D70" s="181">
        <v>7</v>
      </c>
      <c r="E70" s="179">
        <v>0</v>
      </c>
      <c r="F70" s="181">
        <v>0</v>
      </c>
      <c r="G70" s="179">
        <v>0</v>
      </c>
      <c r="H70" s="180">
        <v>0</v>
      </c>
      <c r="I70" s="181">
        <v>2</v>
      </c>
      <c r="J70" s="179">
        <v>1</v>
      </c>
      <c r="K70" s="180">
        <v>0</v>
      </c>
      <c r="L70" s="181">
        <v>3</v>
      </c>
      <c r="M70" s="179">
        <v>0</v>
      </c>
      <c r="N70" s="181">
        <v>0</v>
      </c>
      <c r="O70" s="179">
        <v>0</v>
      </c>
      <c r="P70" s="180">
        <v>0</v>
      </c>
      <c r="Q70" s="181">
        <v>1</v>
      </c>
    </row>
    <row r="71" spans="1:17" ht="15.75">
      <c r="A71" s="174" t="s">
        <v>267</v>
      </c>
      <c r="B71" s="179">
        <v>45</v>
      </c>
      <c r="C71" s="180">
        <v>2</v>
      </c>
      <c r="D71" s="181">
        <v>19</v>
      </c>
      <c r="E71" s="179">
        <v>11</v>
      </c>
      <c r="F71" s="181">
        <v>0</v>
      </c>
      <c r="G71" s="179">
        <v>3</v>
      </c>
      <c r="H71" s="180">
        <v>0</v>
      </c>
      <c r="I71" s="181">
        <v>6</v>
      </c>
      <c r="J71" s="179">
        <v>22</v>
      </c>
      <c r="K71" s="180">
        <v>1</v>
      </c>
      <c r="L71" s="181">
        <v>28</v>
      </c>
      <c r="M71" s="179">
        <v>1</v>
      </c>
      <c r="N71" s="181">
        <v>0</v>
      </c>
      <c r="O71" s="179">
        <v>2</v>
      </c>
      <c r="P71" s="180">
        <v>0</v>
      </c>
      <c r="Q71" s="181">
        <v>3</v>
      </c>
    </row>
    <row r="72" spans="1:17" ht="15.75">
      <c r="A72" s="178" t="s">
        <v>268</v>
      </c>
      <c r="B72" s="179">
        <v>6</v>
      </c>
      <c r="C72" s="180">
        <v>0</v>
      </c>
      <c r="D72" s="181">
        <v>9</v>
      </c>
      <c r="E72" s="179">
        <v>4</v>
      </c>
      <c r="F72" s="181">
        <v>2</v>
      </c>
      <c r="G72" s="179">
        <v>3</v>
      </c>
      <c r="H72" s="180">
        <v>1</v>
      </c>
      <c r="I72" s="181">
        <v>4</v>
      </c>
      <c r="J72" s="179">
        <v>4</v>
      </c>
      <c r="K72" s="180">
        <v>0</v>
      </c>
      <c r="L72" s="181">
        <v>5</v>
      </c>
      <c r="M72" s="179">
        <v>1</v>
      </c>
      <c r="N72" s="181">
        <v>2</v>
      </c>
      <c r="O72" s="179">
        <v>5</v>
      </c>
      <c r="P72" s="180">
        <v>0</v>
      </c>
      <c r="Q72" s="181">
        <v>2</v>
      </c>
    </row>
    <row r="73" spans="1:17" ht="15.75">
      <c r="A73" s="174" t="s">
        <v>269</v>
      </c>
      <c r="B73" s="179">
        <v>18</v>
      </c>
      <c r="C73" s="180">
        <v>1</v>
      </c>
      <c r="D73" s="181">
        <v>12</v>
      </c>
      <c r="E73" s="179">
        <v>3</v>
      </c>
      <c r="F73" s="181">
        <v>4</v>
      </c>
      <c r="G73" s="179">
        <v>4</v>
      </c>
      <c r="H73" s="180">
        <v>0</v>
      </c>
      <c r="I73" s="181">
        <v>6</v>
      </c>
      <c r="J73" s="179">
        <v>16</v>
      </c>
      <c r="K73" s="180">
        <v>3</v>
      </c>
      <c r="L73" s="181">
        <v>21</v>
      </c>
      <c r="M73" s="179">
        <v>1</v>
      </c>
      <c r="N73" s="181">
        <v>2</v>
      </c>
      <c r="O73" s="179">
        <v>0</v>
      </c>
      <c r="P73" s="180">
        <v>1</v>
      </c>
      <c r="Q73" s="181">
        <v>16</v>
      </c>
    </row>
    <row r="74" spans="1:17" ht="15.75">
      <c r="A74" s="178" t="s">
        <v>270</v>
      </c>
      <c r="B74" s="179">
        <v>10</v>
      </c>
      <c r="C74" s="180">
        <v>1</v>
      </c>
      <c r="D74" s="181">
        <v>9</v>
      </c>
      <c r="E74" s="179">
        <v>0</v>
      </c>
      <c r="F74" s="181">
        <v>1</v>
      </c>
      <c r="G74" s="179">
        <v>0</v>
      </c>
      <c r="H74" s="180">
        <v>2</v>
      </c>
      <c r="I74" s="181">
        <v>3</v>
      </c>
      <c r="J74" s="179">
        <v>11</v>
      </c>
      <c r="K74" s="180">
        <v>2</v>
      </c>
      <c r="L74" s="181">
        <v>8</v>
      </c>
      <c r="M74" s="179">
        <v>0</v>
      </c>
      <c r="N74" s="181">
        <v>0</v>
      </c>
      <c r="O74" s="179">
        <v>1</v>
      </c>
      <c r="P74" s="180">
        <v>1</v>
      </c>
      <c r="Q74" s="181">
        <v>5</v>
      </c>
    </row>
    <row r="75" spans="1:17" ht="15.75">
      <c r="A75" s="174" t="s">
        <v>271</v>
      </c>
      <c r="B75" s="179">
        <v>8</v>
      </c>
      <c r="C75" s="180">
        <v>0</v>
      </c>
      <c r="D75" s="181">
        <v>27</v>
      </c>
      <c r="E75" s="179">
        <v>2</v>
      </c>
      <c r="F75" s="181">
        <v>2</v>
      </c>
      <c r="G75" s="179">
        <v>1</v>
      </c>
      <c r="H75" s="180">
        <v>1</v>
      </c>
      <c r="I75" s="181">
        <v>10</v>
      </c>
      <c r="J75" s="179">
        <v>12</v>
      </c>
      <c r="K75" s="180">
        <v>2</v>
      </c>
      <c r="L75" s="181">
        <v>40</v>
      </c>
      <c r="M75" s="179">
        <v>5</v>
      </c>
      <c r="N75" s="181">
        <v>2</v>
      </c>
      <c r="O75" s="179">
        <v>1</v>
      </c>
      <c r="P75" s="180">
        <v>1</v>
      </c>
      <c r="Q75" s="181">
        <v>14</v>
      </c>
    </row>
    <row r="76" spans="1:17" ht="15.75">
      <c r="A76" s="178" t="s">
        <v>272</v>
      </c>
      <c r="B76" s="179">
        <v>9</v>
      </c>
      <c r="C76" s="180">
        <v>0</v>
      </c>
      <c r="D76" s="181">
        <v>6</v>
      </c>
      <c r="E76" s="179">
        <v>6</v>
      </c>
      <c r="F76" s="181">
        <v>0</v>
      </c>
      <c r="G76" s="179">
        <v>3</v>
      </c>
      <c r="H76" s="180">
        <v>0</v>
      </c>
      <c r="I76" s="181">
        <v>3</v>
      </c>
      <c r="J76" s="179">
        <v>11</v>
      </c>
      <c r="K76" s="180">
        <v>0</v>
      </c>
      <c r="L76" s="181">
        <v>5</v>
      </c>
      <c r="M76" s="179">
        <v>2</v>
      </c>
      <c r="N76" s="181">
        <v>2</v>
      </c>
      <c r="O76" s="179">
        <v>1</v>
      </c>
      <c r="P76" s="180">
        <v>1</v>
      </c>
      <c r="Q76" s="181">
        <v>1</v>
      </c>
    </row>
    <row r="77" spans="1:17" ht="15.75">
      <c r="A77" s="174" t="s">
        <v>273</v>
      </c>
      <c r="B77" s="179">
        <v>3</v>
      </c>
      <c r="C77" s="180">
        <v>0</v>
      </c>
      <c r="D77" s="181">
        <v>3</v>
      </c>
      <c r="E77" s="179">
        <v>0</v>
      </c>
      <c r="F77" s="181">
        <v>0</v>
      </c>
      <c r="G77" s="179">
        <v>1</v>
      </c>
      <c r="H77" s="180">
        <v>0</v>
      </c>
      <c r="I77" s="181">
        <v>0</v>
      </c>
      <c r="J77" s="179">
        <v>1</v>
      </c>
      <c r="K77" s="180">
        <v>0</v>
      </c>
      <c r="L77" s="181">
        <v>4</v>
      </c>
      <c r="M77" s="179">
        <v>1</v>
      </c>
      <c r="N77" s="181">
        <v>3</v>
      </c>
      <c r="O77" s="179">
        <v>0</v>
      </c>
      <c r="P77" s="180">
        <v>0</v>
      </c>
      <c r="Q77" s="181">
        <v>2</v>
      </c>
    </row>
    <row r="78" spans="1:17" ht="15.75">
      <c r="A78" s="178" t="s">
        <v>274</v>
      </c>
      <c r="B78" s="179">
        <v>4</v>
      </c>
      <c r="C78" s="180">
        <v>0</v>
      </c>
      <c r="D78" s="181">
        <v>7</v>
      </c>
      <c r="E78" s="179">
        <v>0</v>
      </c>
      <c r="F78" s="181">
        <v>0</v>
      </c>
      <c r="G78" s="179">
        <v>0</v>
      </c>
      <c r="H78" s="180">
        <v>0</v>
      </c>
      <c r="I78" s="181">
        <v>4</v>
      </c>
      <c r="J78" s="179">
        <v>3</v>
      </c>
      <c r="K78" s="180">
        <v>0</v>
      </c>
      <c r="L78" s="181">
        <v>19</v>
      </c>
      <c r="M78" s="179">
        <v>2</v>
      </c>
      <c r="N78" s="181">
        <v>1</v>
      </c>
      <c r="O78" s="179">
        <v>0</v>
      </c>
      <c r="P78" s="180">
        <v>0</v>
      </c>
      <c r="Q78" s="181">
        <v>5</v>
      </c>
    </row>
    <row r="79" spans="1:17" ht="15.75">
      <c r="A79" s="174" t="s">
        <v>275</v>
      </c>
      <c r="B79" s="179">
        <v>4</v>
      </c>
      <c r="C79" s="180">
        <v>0</v>
      </c>
      <c r="D79" s="181">
        <v>1</v>
      </c>
      <c r="E79" s="179">
        <v>3</v>
      </c>
      <c r="F79" s="181">
        <v>0</v>
      </c>
      <c r="G79" s="179">
        <v>1</v>
      </c>
      <c r="H79" s="180">
        <v>0</v>
      </c>
      <c r="I79" s="181">
        <v>2</v>
      </c>
      <c r="J79" s="179">
        <v>3</v>
      </c>
      <c r="K79" s="180">
        <v>0</v>
      </c>
      <c r="L79" s="181">
        <v>0</v>
      </c>
      <c r="M79" s="179">
        <v>3</v>
      </c>
      <c r="N79" s="181">
        <v>0</v>
      </c>
      <c r="O79" s="179">
        <v>0</v>
      </c>
      <c r="P79" s="180">
        <v>0</v>
      </c>
      <c r="Q79" s="181">
        <v>3</v>
      </c>
    </row>
    <row r="80" spans="1:17" ht="15.75">
      <c r="A80" s="178" t="s">
        <v>276</v>
      </c>
      <c r="B80" s="179">
        <v>17</v>
      </c>
      <c r="C80" s="180">
        <v>0</v>
      </c>
      <c r="D80" s="181">
        <v>7</v>
      </c>
      <c r="E80" s="179">
        <v>2</v>
      </c>
      <c r="F80" s="181">
        <v>0</v>
      </c>
      <c r="G80" s="179">
        <v>1</v>
      </c>
      <c r="H80" s="180">
        <v>0</v>
      </c>
      <c r="I80" s="181">
        <v>1</v>
      </c>
      <c r="J80" s="179">
        <v>9</v>
      </c>
      <c r="K80" s="180">
        <v>0</v>
      </c>
      <c r="L80" s="181">
        <v>0</v>
      </c>
      <c r="M80" s="179">
        <v>0</v>
      </c>
      <c r="N80" s="181">
        <v>0</v>
      </c>
      <c r="O80" s="179">
        <v>1</v>
      </c>
      <c r="P80" s="180">
        <v>0</v>
      </c>
      <c r="Q80" s="181">
        <v>1</v>
      </c>
    </row>
    <row r="81" spans="1:17" ht="15.75">
      <c r="A81" s="174" t="s">
        <v>277</v>
      </c>
      <c r="B81" s="179">
        <v>11</v>
      </c>
      <c r="C81" s="180">
        <v>2</v>
      </c>
      <c r="D81" s="181">
        <v>4</v>
      </c>
      <c r="E81" s="179">
        <v>0</v>
      </c>
      <c r="F81" s="181">
        <v>0</v>
      </c>
      <c r="G81" s="179">
        <v>0</v>
      </c>
      <c r="H81" s="180">
        <v>0</v>
      </c>
      <c r="I81" s="181">
        <v>0</v>
      </c>
      <c r="J81" s="179">
        <v>7</v>
      </c>
      <c r="K81" s="180">
        <v>0</v>
      </c>
      <c r="L81" s="181">
        <v>1</v>
      </c>
      <c r="M81" s="179">
        <v>0</v>
      </c>
      <c r="N81" s="181">
        <v>0</v>
      </c>
      <c r="O81" s="179">
        <v>0</v>
      </c>
      <c r="P81" s="180">
        <v>0</v>
      </c>
      <c r="Q81" s="181">
        <v>1</v>
      </c>
    </row>
    <row r="82" spans="1:17" ht="15.75">
      <c r="A82" s="178" t="s">
        <v>278</v>
      </c>
      <c r="B82" s="179">
        <v>3</v>
      </c>
      <c r="C82" s="180">
        <v>0</v>
      </c>
      <c r="D82" s="181">
        <v>3</v>
      </c>
      <c r="E82" s="179">
        <v>0</v>
      </c>
      <c r="F82" s="181">
        <v>1</v>
      </c>
      <c r="G82" s="179">
        <v>2</v>
      </c>
      <c r="H82" s="180">
        <v>0</v>
      </c>
      <c r="I82" s="181">
        <v>3</v>
      </c>
      <c r="J82" s="179">
        <v>5</v>
      </c>
      <c r="K82" s="180">
        <v>0</v>
      </c>
      <c r="L82" s="181">
        <v>4</v>
      </c>
      <c r="M82" s="179">
        <v>1</v>
      </c>
      <c r="N82" s="181">
        <v>0</v>
      </c>
      <c r="O82" s="179">
        <v>1</v>
      </c>
      <c r="P82" s="180">
        <v>0</v>
      </c>
      <c r="Q82" s="181">
        <v>1</v>
      </c>
    </row>
    <row r="83" spans="1:17" ht="15.75">
      <c r="A83" s="174" t="s">
        <v>279</v>
      </c>
      <c r="B83" s="179">
        <v>0</v>
      </c>
      <c r="C83" s="180">
        <v>2</v>
      </c>
      <c r="D83" s="181">
        <v>1</v>
      </c>
      <c r="E83" s="179">
        <v>0</v>
      </c>
      <c r="F83" s="181">
        <v>0</v>
      </c>
      <c r="G83" s="179">
        <v>0</v>
      </c>
      <c r="H83" s="180">
        <v>0</v>
      </c>
      <c r="I83" s="181">
        <v>1</v>
      </c>
      <c r="J83" s="179">
        <v>3</v>
      </c>
      <c r="K83" s="180">
        <v>0</v>
      </c>
      <c r="L83" s="181">
        <v>3</v>
      </c>
      <c r="M83" s="179">
        <v>0</v>
      </c>
      <c r="N83" s="181">
        <v>0</v>
      </c>
      <c r="O83" s="179">
        <v>0</v>
      </c>
      <c r="P83" s="180">
        <v>0</v>
      </c>
      <c r="Q83" s="181">
        <v>2</v>
      </c>
    </row>
    <row r="84" spans="1:17" ht="15.75">
      <c r="A84" s="178" t="s">
        <v>280</v>
      </c>
      <c r="B84" s="179">
        <v>3</v>
      </c>
      <c r="C84" s="180">
        <v>0</v>
      </c>
      <c r="D84" s="181">
        <v>5</v>
      </c>
      <c r="E84" s="179">
        <v>2</v>
      </c>
      <c r="F84" s="181">
        <v>0</v>
      </c>
      <c r="G84" s="179">
        <v>0</v>
      </c>
      <c r="H84" s="180">
        <v>0</v>
      </c>
      <c r="I84" s="181">
        <v>6</v>
      </c>
      <c r="J84" s="179">
        <v>0</v>
      </c>
      <c r="K84" s="180">
        <v>0</v>
      </c>
      <c r="L84" s="181">
        <v>2</v>
      </c>
      <c r="M84" s="179">
        <v>1</v>
      </c>
      <c r="N84" s="181">
        <v>0</v>
      </c>
      <c r="O84" s="179">
        <v>0</v>
      </c>
      <c r="P84" s="180">
        <v>0</v>
      </c>
      <c r="Q84" s="181">
        <v>37</v>
      </c>
    </row>
    <row r="85" spans="1:17" ht="15.75">
      <c r="A85" s="174" t="s">
        <v>281</v>
      </c>
      <c r="B85" s="179">
        <v>11</v>
      </c>
      <c r="C85" s="180">
        <v>0</v>
      </c>
      <c r="D85" s="181">
        <v>12</v>
      </c>
      <c r="E85" s="179">
        <v>0</v>
      </c>
      <c r="F85" s="181">
        <v>2</v>
      </c>
      <c r="G85" s="179">
        <v>1</v>
      </c>
      <c r="H85" s="180">
        <v>0</v>
      </c>
      <c r="I85" s="181">
        <v>2</v>
      </c>
      <c r="J85" s="179">
        <v>11</v>
      </c>
      <c r="K85" s="180">
        <v>0</v>
      </c>
      <c r="L85" s="181">
        <v>5</v>
      </c>
      <c r="M85" s="179">
        <v>2</v>
      </c>
      <c r="N85" s="181">
        <v>1</v>
      </c>
      <c r="O85" s="179">
        <v>0</v>
      </c>
      <c r="P85" s="180">
        <v>0</v>
      </c>
      <c r="Q85" s="181">
        <v>5</v>
      </c>
    </row>
    <row r="86" spans="1:17" ht="15.75">
      <c r="A86" s="178" t="s">
        <v>282</v>
      </c>
      <c r="B86" s="179">
        <v>5</v>
      </c>
      <c r="C86" s="180">
        <v>1</v>
      </c>
      <c r="D86" s="181">
        <v>3</v>
      </c>
      <c r="E86" s="179">
        <v>1</v>
      </c>
      <c r="F86" s="181">
        <v>3</v>
      </c>
      <c r="G86" s="179">
        <v>0</v>
      </c>
      <c r="H86" s="180">
        <v>0</v>
      </c>
      <c r="I86" s="181">
        <v>1</v>
      </c>
      <c r="J86" s="179">
        <v>2</v>
      </c>
      <c r="K86" s="180">
        <v>1</v>
      </c>
      <c r="L86" s="181">
        <v>4</v>
      </c>
      <c r="M86" s="179">
        <v>0</v>
      </c>
      <c r="N86" s="181">
        <v>1</v>
      </c>
      <c r="O86" s="179">
        <v>1</v>
      </c>
      <c r="P86" s="180">
        <v>2</v>
      </c>
      <c r="Q86" s="181">
        <v>4</v>
      </c>
    </row>
    <row r="87" spans="1:17" ht="15.75">
      <c r="A87" s="174" t="s">
        <v>283</v>
      </c>
      <c r="B87" s="179">
        <v>1</v>
      </c>
      <c r="C87" s="180">
        <v>0</v>
      </c>
      <c r="D87" s="181">
        <v>1</v>
      </c>
      <c r="E87" s="179">
        <v>0</v>
      </c>
      <c r="F87" s="181">
        <v>0</v>
      </c>
      <c r="G87" s="179">
        <v>0</v>
      </c>
      <c r="H87" s="180">
        <v>0</v>
      </c>
      <c r="I87" s="181">
        <v>0</v>
      </c>
      <c r="J87" s="179">
        <v>3</v>
      </c>
      <c r="K87" s="180">
        <v>0</v>
      </c>
      <c r="L87" s="181">
        <v>1</v>
      </c>
      <c r="M87" s="179">
        <v>1</v>
      </c>
      <c r="N87" s="181">
        <v>0</v>
      </c>
      <c r="O87" s="179">
        <v>0</v>
      </c>
      <c r="P87" s="180">
        <v>0</v>
      </c>
      <c r="Q87" s="181">
        <v>3</v>
      </c>
    </row>
    <row r="88" spans="1:17" ht="15.75">
      <c r="A88" s="178" t="s">
        <v>284</v>
      </c>
      <c r="B88" s="179">
        <v>9</v>
      </c>
      <c r="C88" s="180">
        <v>0</v>
      </c>
      <c r="D88" s="181">
        <v>8</v>
      </c>
      <c r="E88" s="179">
        <v>3</v>
      </c>
      <c r="F88" s="181">
        <v>0</v>
      </c>
      <c r="G88" s="179">
        <v>2</v>
      </c>
      <c r="H88" s="180">
        <v>1</v>
      </c>
      <c r="I88" s="181">
        <v>7</v>
      </c>
      <c r="J88" s="179">
        <v>10</v>
      </c>
      <c r="K88" s="180">
        <v>0</v>
      </c>
      <c r="L88" s="181">
        <v>8</v>
      </c>
      <c r="M88" s="179">
        <v>4</v>
      </c>
      <c r="N88" s="181">
        <v>0</v>
      </c>
      <c r="O88" s="179">
        <v>4</v>
      </c>
      <c r="P88" s="180">
        <v>0</v>
      </c>
      <c r="Q88" s="181">
        <v>6</v>
      </c>
    </row>
    <row r="89" spans="1:17" ht="16.5" thickBot="1">
      <c r="A89" s="182" t="s">
        <v>285</v>
      </c>
      <c r="B89" s="179">
        <v>5</v>
      </c>
      <c r="C89" s="180">
        <v>0</v>
      </c>
      <c r="D89" s="181">
        <v>5</v>
      </c>
      <c r="E89" s="179">
        <v>4</v>
      </c>
      <c r="F89" s="181">
        <v>0</v>
      </c>
      <c r="G89" s="179">
        <v>0</v>
      </c>
      <c r="H89" s="180">
        <v>0</v>
      </c>
      <c r="I89" s="181">
        <v>2</v>
      </c>
      <c r="J89" s="179">
        <v>5</v>
      </c>
      <c r="K89" s="180">
        <v>0</v>
      </c>
      <c r="L89" s="181">
        <v>9</v>
      </c>
      <c r="M89" s="179">
        <v>2</v>
      </c>
      <c r="N89" s="181">
        <v>1</v>
      </c>
      <c r="O89" s="179">
        <v>1</v>
      </c>
      <c r="P89" s="180">
        <v>0</v>
      </c>
      <c r="Q89" s="181">
        <v>6</v>
      </c>
    </row>
    <row r="90" spans="1:17" s="187" customFormat="1" ht="17.25" thickBot="1" thickTop="1">
      <c r="A90" s="183" t="s">
        <v>286</v>
      </c>
      <c r="B90" s="184">
        <f aca="true" t="shared" si="0" ref="B90:Q90">SUM(B9:B89)</f>
        <v>3928</v>
      </c>
      <c r="C90" s="185">
        <f t="shared" si="0"/>
        <v>144</v>
      </c>
      <c r="D90" s="186">
        <f t="shared" si="0"/>
        <v>4291</v>
      </c>
      <c r="E90" s="184">
        <f t="shared" si="0"/>
        <v>1361</v>
      </c>
      <c r="F90" s="186">
        <f t="shared" si="0"/>
        <v>295</v>
      </c>
      <c r="G90" s="184">
        <f t="shared" si="0"/>
        <v>706</v>
      </c>
      <c r="H90" s="185">
        <f t="shared" si="0"/>
        <v>116</v>
      </c>
      <c r="I90" s="186">
        <f t="shared" si="0"/>
        <v>1455</v>
      </c>
      <c r="J90" s="184">
        <f t="shared" si="0"/>
        <v>3348</v>
      </c>
      <c r="K90" s="185">
        <f t="shared" si="0"/>
        <v>92</v>
      </c>
      <c r="L90" s="186">
        <f t="shared" si="0"/>
        <v>3218</v>
      </c>
      <c r="M90" s="184">
        <f t="shared" si="0"/>
        <v>878</v>
      </c>
      <c r="N90" s="186">
        <f t="shared" si="0"/>
        <v>231</v>
      </c>
      <c r="O90" s="184">
        <f t="shared" si="0"/>
        <v>625</v>
      </c>
      <c r="P90" s="185">
        <f t="shared" si="0"/>
        <v>107</v>
      </c>
      <c r="Q90" s="186">
        <f t="shared" si="0"/>
        <v>1569</v>
      </c>
    </row>
    <row r="91" spans="1:17" s="193" customFormat="1" ht="16.5" thickTop="1">
      <c r="A91" s="188" t="s">
        <v>19</v>
      </c>
      <c r="B91" s="189"/>
      <c r="C91" s="190"/>
      <c r="D91" s="190"/>
      <c r="E91" s="191"/>
      <c r="F91" s="191"/>
      <c r="G91" s="191"/>
      <c r="H91" s="191"/>
      <c r="I91" s="191"/>
      <c r="J91" s="192"/>
      <c r="K91" s="192"/>
      <c r="L91" s="192"/>
      <c r="M91" s="192"/>
      <c r="N91" s="192"/>
      <c r="O91" s="192"/>
      <c r="P91" s="192"/>
      <c r="Q91" s="192"/>
    </row>
    <row r="92" spans="1:10" s="197" customFormat="1" ht="20.25">
      <c r="A92" s="194"/>
      <c r="B92" s="195"/>
      <c r="C92" s="195"/>
      <c r="D92" s="195"/>
      <c r="E92" s="195"/>
      <c r="F92" s="195"/>
      <c r="G92" s="195"/>
      <c r="H92" s="195"/>
      <c r="I92" s="195"/>
      <c r="J92" s="196"/>
    </row>
    <row r="93" spans="1:10" s="199" customFormat="1" ht="20.25">
      <c r="A93" s="198"/>
      <c r="J93" s="200"/>
    </row>
  </sheetData>
  <sheetProtection/>
  <mergeCells count="27"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</mergeCells>
  <printOptions/>
  <pageMargins left="0.3937007874015748" right="0.31496062992125984" top="0.7086614173228347" bottom="0.7874015748031497" header="0.31496062992125984" footer="0.31496062992125984"/>
  <pageSetup horizontalDpi="600" verticalDpi="600" orientation="portrait" paperSize="9" r:id="rId1"/>
  <headerFooter>
    <oddFooter>&amp;L18.06.2010&amp;CTÜRKİYE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13.00390625" style="172" customWidth="1"/>
    <col min="2" max="2" width="6.28125" style="171" customWidth="1"/>
    <col min="3" max="3" width="4.00390625" style="171" bestFit="1" customWidth="1"/>
    <col min="4" max="4" width="6.421875" style="171" customWidth="1"/>
    <col min="5" max="5" width="5.57421875" style="171" customWidth="1"/>
    <col min="6" max="6" width="4.00390625" style="171" bestFit="1" customWidth="1"/>
    <col min="7" max="7" width="5.8515625" style="171" customWidth="1"/>
    <col min="8" max="8" width="4.00390625" style="171" bestFit="1" customWidth="1"/>
    <col min="9" max="9" width="6.28125" style="171" customWidth="1"/>
    <col min="10" max="10" width="6.28125" style="201" customWidth="1"/>
    <col min="11" max="11" width="4.00390625" style="171" bestFit="1" customWidth="1"/>
    <col min="12" max="12" width="6.421875" style="171" customWidth="1"/>
    <col min="13" max="13" width="5.7109375" style="171" customWidth="1"/>
    <col min="14" max="14" width="4.00390625" style="171" bestFit="1" customWidth="1"/>
    <col min="15" max="15" width="5.421875" style="171" customWidth="1"/>
    <col min="16" max="16" width="4.00390625" style="171" customWidth="1"/>
    <col min="17" max="17" width="6.421875" style="171" customWidth="1"/>
    <col min="18" max="16384" width="9.140625" style="171" customWidth="1"/>
  </cols>
  <sheetData>
    <row r="1" spans="1:18" ht="18.75" thickBot="1">
      <c r="A1" s="380" t="s">
        <v>90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202"/>
    </row>
    <row r="3" spans="1:18" ht="15.75">
      <c r="A3" s="381" t="s">
        <v>287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</row>
    <row r="4" ht="15.75" thickBot="1">
      <c r="J4" s="171"/>
    </row>
    <row r="5" spans="1:17" s="173" customFormat="1" ht="17.25" thickBot="1" thickTop="1">
      <c r="A5" s="382" t="s">
        <v>196</v>
      </c>
      <c r="B5" s="385" t="s">
        <v>288</v>
      </c>
      <c r="C5" s="386"/>
      <c r="D5" s="386"/>
      <c r="E5" s="386"/>
      <c r="F5" s="386"/>
      <c r="G5" s="386"/>
      <c r="H5" s="386"/>
      <c r="I5" s="387"/>
      <c r="J5" s="385" t="s">
        <v>289</v>
      </c>
      <c r="K5" s="386"/>
      <c r="L5" s="386"/>
      <c r="M5" s="386"/>
      <c r="N5" s="386"/>
      <c r="O5" s="386"/>
      <c r="P5" s="386"/>
      <c r="Q5" s="387"/>
    </row>
    <row r="6" spans="1:17" ht="15.75" thickTop="1">
      <c r="A6" s="383"/>
      <c r="B6" s="388" t="s">
        <v>199</v>
      </c>
      <c r="C6" s="388"/>
      <c r="D6" s="388"/>
      <c r="E6" s="389" t="s">
        <v>200</v>
      </c>
      <c r="F6" s="390"/>
      <c r="G6" s="388" t="s">
        <v>201</v>
      </c>
      <c r="H6" s="388"/>
      <c r="I6" s="390"/>
      <c r="J6" s="388" t="s">
        <v>199</v>
      </c>
      <c r="K6" s="388"/>
      <c r="L6" s="388"/>
      <c r="M6" s="389" t="s">
        <v>200</v>
      </c>
      <c r="N6" s="391"/>
      <c r="O6" s="389" t="s">
        <v>201</v>
      </c>
      <c r="P6" s="392"/>
      <c r="Q6" s="390"/>
    </row>
    <row r="7" spans="1:17" ht="15">
      <c r="A7" s="383"/>
      <c r="B7" s="393" t="s">
        <v>202</v>
      </c>
      <c r="C7" s="395" t="s">
        <v>203</v>
      </c>
      <c r="D7" s="397" t="s">
        <v>204</v>
      </c>
      <c r="E7" s="399" t="s">
        <v>202</v>
      </c>
      <c r="F7" s="400" t="s">
        <v>203</v>
      </c>
      <c r="G7" s="402" t="s">
        <v>202</v>
      </c>
      <c r="H7" s="395" t="s">
        <v>203</v>
      </c>
      <c r="I7" s="404" t="s">
        <v>204</v>
      </c>
      <c r="J7" s="399" t="s">
        <v>202</v>
      </c>
      <c r="K7" s="408" t="s">
        <v>203</v>
      </c>
      <c r="L7" s="406" t="s">
        <v>204</v>
      </c>
      <c r="M7" s="409" t="s">
        <v>202</v>
      </c>
      <c r="N7" s="411" t="s">
        <v>203</v>
      </c>
      <c r="O7" s="399" t="s">
        <v>202</v>
      </c>
      <c r="P7" s="408" t="s">
        <v>203</v>
      </c>
      <c r="Q7" s="406" t="s">
        <v>204</v>
      </c>
    </row>
    <row r="8" spans="1:17" ht="31.5" customHeight="1" thickBot="1">
      <c r="A8" s="384"/>
      <c r="B8" s="394"/>
      <c r="C8" s="396"/>
      <c r="D8" s="398"/>
      <c r="E8" s="393"/>
      <c r="F8" s="401"/>
      <c r="G8" s="403"/>
      <c r="H8" s="396"/>
      <c r="I8" s="405"/>
      <c r="J8" s="393"/>
      <c r="K8" s="395"/>
      <c r="L8" s="407"/>
      <c r="M8" s="410"/>
      <c r="N8" s="412"/>
      <c r="O8" s="393"/>
      <c r="P8" s="395"/>
      <c r="Q8" s="407"/>
    </row>
    <row r="9" spans="1:17" ht="16.5" thickTop="1">
      <c r="A9" s="174" t="s">
        <v>205</v>
      </c>
      <c r="B9" s="203">
        <v>492</v>
      </c>
      <c r="C9" s="204">
        <v>10</v>
      </c>
      <c r="D9" s="205">
        <v>518</v>
      </c>
      <c r="E9" s="203">
        <v>173</v>
      </c>
      <c r="F9" s="205">
        <v>11</v>
      </c>
      <c r="G9" s="203">
        <v>143</v>
      </c>
      <c r="H9" s="204">
        <v>11</v>
      </c>
      <c r="I9" s="205">
        <v>361</v>
      </c>
      <c r="J9" s="203">
        <v>429</v>
      </c>
      <c r="K9" s="204">
        <v>4</v>
      </c>
      <c r="L9" s="205">
        <v>427</v>
      </c>
      <c r="M9" s="203">
        <v>150</v>
      </c>
      <c r="N9" s="205">
        <v>11</v>
      </c>
      <c r="O9" s="203">
        <v>135</v>
      </c>
      <c r="P9" s="204">
        <v>4</v>
      </c>
      <c r="Q9" s="205">
        <v>287</v>
      </c>
    </row>
    <row r="10" spans="1:17" ht="15.75">
      <c r="A10" s="178" t="s">
        <v>206</v>
      </c>
      <c r="B10" s="206">
        <v>91</v>
      </c>
      <c r="C10" s="207">
        <v>0</v>
      </c>
      <c r="D10" s="208">
        <v>29</v>
      </c>
      <c r="E10" s="206">
        <v>11</v>
      </c>
      <c r="F10" s="208">
        <v>5</v>
      </c>
      <c r="G10" s="206">
        <v>6</v>
      </c>
      <c r="H10" s="207">
        <v>0</v>
      </c>
      <c r="I10" s="208">
        <v>125</v>
      </c>
      <c r="J10" s="206">
        <v>62</v>
      </c>
      <c r="K10" s="207">
        <v>3</v>
      </c>
      <c r="L10" s="208">
        <v>73</v>
      </c>
      <c r="M10" s="206">
        <v>4</v>
      </c>
      <c r="N10" s="208">
        <v>3</v>
      </c>
      <c r="O10" s="206">
        <v>2</v>
      </c>
      <c r="P10" s="207">
        <v>4</v>
      </c>
      <c r="Q10" s="208">
        <v>29</v>
      </c>
    </row>
    <row r="11" spans="1:17" ht="15.75">
      <c r="A11" s="174" t="s">
        <v>290</v>
      </c>
      <c r="B11" s="206">
        <v>103</v>
      </c>
      <c r="C11" s="207">
        <v>9</v>
      </c>
      <c r="D11" s="208">
        <v>112</v>
      </c>
      <c r="E11" s="206">
        <v>19</v>
      </c>
      <c r="F11" s="208">
        <v>6</v>
      </c>
      <c r="G11" s="206">
        <v>14</v>
      </c>
      <c r="H11" s="207">
        <v>6</v>
      </c>
      <c r="I11" s="208">
        <v>75</v>
      </c>
      <c r="J11" s="206">
        <v>78</v>
      </c>
      <c r="K11" s="207">
        <v>4</v>
      </c>
      <c r="L11" s="208">
        <v>149</v>
      </c>
      <c r="M11" s="206">
        <v>17</v>
      </c>
      <c r="N11" s="208">
        <v>2</v>
      </c>
      <c r="O11" s="206">
        <v>13</v>
      </c>
      <c r="P11" s="207">
        <v>6</v>
      </c>
      <c r="Q11" s="208">
        <v>79</v>
      </c>
    </row>
    <row r="12" spans="1:17" ht="15.75">
      <c r="A12" s="178" t="s">
        <v>208</v>
      </c>
      <c r="B12" s="206">
        <v>38</v>
      </c>
      <c r="C12" s="207">
        <v>5</v>
      </c>
      <c r="D12" s="208">
        <v>31</v>
      </c>
      <c r="E12" s="206">
        <v>7</v>
      </c>
      <c r="F12" s="208">
        <v>2</v>
      </c>
      <c r="G12" s="206">
        <v>7</v>
      </c>
      <c r="H12" s="207">
        <v>1</v>
      </c>
      <c r="I12" s="208">
        <v>35</v>
      </c>
      <c r="J12" s="206">
        <v>21</v>
      </c>
      <c r="K12" s="207">
        <v>1</v>
      </c>
      <c r="L12" s="208">
        <v>34</v>
      </c>
      <c r="M12" s="206">
        <v>4</v>
      </c>
      <c r="N12" s="208">
        <v>0</v>
      </c>
      <c r="O12" s="206">
        <v>1</v>
      </c>
      <c r="P12" s="207">
        <v>1</v>
      </c>
      <c r="Q12" s="208">
        <v>40</v>
      </c>
    </row>
    <row r="13" spans="1:17" ht="15.75">
      <c r="A13" s="174" t="s">
        <v>209</v>
      </c>
      <c r="B13" s="206">
        <v>54</v>
      </c>
      <c r="C13" s="207">
        <v>5</v>
      </c>
      <c r="D13" s="208">
        <v>55</v>
      </c>
      <c r="E13" s="206">
        <v>11</v>
      </c>
      <c r="F13" s="208">
        <v>3</v>
      </c>
      <c r="G13" s="206">
        <v>8</v>
      </c>
      <c r="H13" s="207">
        <v>2</v>
      </c>
      <c r="I13" s="208">
        <v>63</v>
      </c>
      <c r="J13" s="206">
        <v>31</v>
      </c>
      <c r="K13" s="207">
        <v>6</v>
      </c>
      <c r="L13" s="208">
        <v>40</v>
      </c>
      <c r="M13" s="206">
        <v>10</v>
      </c>
      <c r="N13" s="208">
        <v>2</v>
      </c>
      <c r="O13" s="206">
        <v>9</v>
      </c>
      <c r="P13" s="207">
        <v>7</v>
      </c>
      <c r="Q13" s="208">
        <v>12</v>
      </c>
    </row>
    <row r="14" spans="1:17" ht="15.75">
      <c r="A14" s="178" t="s">
        <v>210</v>
      </c>
      <c r="B14" s="206">
        <v>2599</v>
      </c>
      <c r="C14" s="207">
        <v>63</v>
      </c>
      <c r="D14" s="208">
        <v>3482</v>
      </c>
      <c r="E14" s="206">
        <v>522</v>
      </c>
      <c r="F14" s="208">
        <v>91</v>
      </c>
      <c r="G14" s="206">
        <v>537</v>
      </c>
      <c r="H14" s="207">
        <v>65</v>
      </c>
      <c r="I14" s="208">
        <v>1040</v>
      </c>
      <c r="J14" s="206">
        <v>1920</v>
      </c>
      <c r="K14" s="207">
        <v>30</v>
      </c>
      <c r="L14" s="208">
        <v>2526</v>
      </c>
      <c r="M14" s="206">
        <v>626</v>
      </c>
      <c r="N14" s="208">
        <v>110</v>
      </c>
      <c r="O14" s="206">
        <v>453</v>
      </c>
      <c r="P14" s="207">
        <v>81</v>
      </c>
      <c r="Q14" s="208">
        <v>1027</v>
      </c>
    </row>
    <row r="15" spans="1:17" ht="15.75">
      <c r="A15" s="174" t="s">
        <v>211</v>
      </c>
      <c r="B15" s="206">
        <v>1030</v>
      </c>
      <c r="C15" s="207">
        <v>14</v>
      </c>
      <c r="D15" s="208">
        <v>876</v>
      </c>
      <c r="E15" s="206">
        <v>181</v>
      </c>
      <c r="F15" s="208">
        <v>34</v>
      </c>
      <c r="G15" s="206">
        <v>132</v>
      </c>
      <c r="H15" s="207">
        <v>23</v>
      </c>
      <c r="I15" s="208">
        <v>472</v>
      </c>
      <c r="J15" s="206">
        <v>864</v>
      </c>
      <c r="K15" s="207">
        <v>7</v>
      </c>
      <c r="L15" s="208">
        <v>941</v>
      </c>
      <c r="M15" s="206">
        <v>146</v>
      </c>
      <c r="N15" s="208">
        <v>30</v>
      </c>
      <c r="O15" s="206">
        <v>115</v>
      </c>
      <c r="P15" s="207">
        <v>41</v>
      </c>
      <c r="Q15" s="208">
        <v>475</v>
      </c>
    </row>
    <row r="16" spans="1:17" ht="15.75">
      <c r="A16" s="178" t="s">
        <v>212</v>
      </c>
      <c r="B16" s="206">
        <v>25</v>
      </c>
      <c r="C16" s="207">
        <v>1</v>
      </c>
      <c r="D16" s="208">
        <v>45</v>
      </c>
      <c r="E16" s="206">
        <v>6</v>
      </c>
      <c r="F16" s="208">
        <v>2</v>
      </c>
      <c r="G16" s="206">
        <v>4</v>
      </c>
      <c r="H16" s="207">
        <v>2</v>
      </c>
      <c r="I16" s="208">
        <v>37</v>
      </c>
      <c r="J16" s="206">
        <v>17</v>
      </c>
      <c r="K16" s="207">
        <v>1</v>
      </c>
      <c r="L16" s="208">
        <v>29</v>
      </c>
      <c r="M16" s="206">
        <v>2</v>
      </c>
      <c r="N16" s="208">
        <v>1</v>
      </c>
      <c r="O16" s="206">
        <v>3</v>
      </c>
      <c r="P16" s="207">
        <v>0</v>
      </c>
      <c r="Q16" s="208">
        <v>40</v>
      </c>
    </row>
    <row r="17" spans="1:17" ht="15.75">
      <c r="A17" s="174" t="s">
        <v>213</v>
      </c>
      <c r="B17" s="206">
        <v>207</v>
      </c>
      <c r="C17" s="207">
        <v>11</v>
      </c>
      <c r="D17" s="208">
        <v>595</v>
      </c>
      <c r="E17" s="206">
        <v>51</v>
      </c>
      <c r="F17" s="208">
        <v>7</v>
      </c>
      <c r="G17" s="206">
        <v>46</v>
      </c>
      <c r="H17" s="207">
        <v>20</v>
      </c>
      <c r="I17" s="208">
        <v>647</v>
      </c>
      <c r="J17" s="206">
        <v>177</v>
      </c>
      <c r="K17" s="207">
        <v>9</v>
      </c>
      <c r="L17" s="208">
        <v>522</v>
      </c>
      <c r="M17" s="206">
        <v>44</v>
      </c>
      <c r="N17" s="208">
        <v>24</v>
      </c>
      <c r="O17" s="206">
        <v>49</v>
      </c>
      <c r="P17" s="207">
        <v>22</v>
      </c>
      <c r="Q17" s="208">
        <v>323</v>
      </c>
    </row>
    <row r="18" spans="1:17" ht="15.75">
      <c r="A18" s="178" t="s">
        <v>214</v>
      </c>
      <c r="B18" s="206">
        <v>179</v>
      </c>
      <c r="C18" s="207">
        <v>14</v>
      </c>
      <c r="D18" s="208">
        <v>324</v>
      </c>
      <c r="E18" s="206">
        <v>29</v>
      </c>
      <c r="F18" s="208">
        <v>24</v>
      </c>
      <c r="G18" s="206">
        <v>30</v>
      </c>
      <c r="H18" s="207">
        <v>25</v>
      </c>
      <c r="I18" s="208">
        <v>291</v>
      </c>
      <c r="J18" s="206">
        <v>135</v>
      </c>
      <c r="K18" s="207">
        <v>8</v>
      </c>
      <c r="L18" s="208">
        <v>232</v>
      </c>
      <c r="M18" s="206">
        <v>39</v>
      </c>
      <c r="N18" s="208">
        <v>25</v>
      </c>
      <c r="O18" s="206">
        <v>31</v>
      </c>
      <c r="P18" s="207">
        <v>30</v>
      </c>
      <c r="Q18" s="208">
        <v>782</v>
      </c>
    </row>
    <row r="19" spans="1:17" ht="15.75">
      <c r="A19" s="174" t="s">
        <v>215</v>
      </c>
      <c r="B19" s="206">
        <v>32</v>
      </c>
      <c r="C19" s="207">
        <v>2</v>
      </c>
      <c r="D19" s="208">
        <v>50</v>
      </c>
      <c r="E19" s="206">
        <v>8</v>
      </c>
      <c r="F19" s="208">
        <v>3</v>
      </c>
      <c r="G19" s="206">
        <v>7</v>
      </c>
      <c r="H19" s="207">
        <v>3</v>
      </c>
      <c r="I19" s="208">
        <v>30</v>
      </c>
      <c r="J19" s="206">
        <v>17</v>
      </c>
      <c r="K19" s="207">
        <v>1</v>
      </c>
      <c r="L19" s="208">
        <v>32</v>
      </c>
      <c r="M19" s="206">
        <v>7</v>
      </c>
      <c r="N19" s="208">
        <v>3</v>
      </c>
      <c r="O19" s="206">
        <v>3</v>
      </c>
      <c r="P19" s="207">
        <v>3</v>
      </c>
      <c r="Q19" s="208">
        <v>405</v>
      </c>
    </row>
    <row r="20" spans="1:17" ht="15.75">
      <c r="A20" s="178" t="s">
        <v>216</v>
      </c>
      <c r="B20" s="206">
        <v>39</v>
      </c>
      <c r="C20" s="207">
        <v>16</v>
      </c>
      <c r="D20" s="208">
        <v>3</v>
      </c>
      <c r="E20" s="206">
        <v>9</v>
      </c>
      <c r="F20" s="208">
        <v>1</v>
      </c>
      <c r="G20" s="206">
        <v>9</v>
      </c>
      <c r="H20" s="207">
        <v>3</v>
      </c>
      <c r="I20" s="208">
        <v>43</v>
      </c>
      <c r="J20" s="206">
        <v>24</v>
      </c>
      <c r="K20" s="207">
        <v>1</v>
      </c>
      <c r="L20" s="208">
        <v>9</v>
      </c>
      <c r="M20" s="206">
        <v>6</v>
      </c>
      <c r="N20" s="208">
        <v>4</v>
      </c>
      <c r="O20" s="206">
        <v>3</v>
      </c>
      <c r="P20" s="207">
        <v>1</v>
      </c>
      <c r="Q20" s="208">
        <v>20</v>
      </c>
    </row>
    <row r="21" spans="1:17" ht="15.75">
      <c r="A21" s="174" t="s">
        <v>217</v>
      </c>
      <c r="B21" s="206">
        <v>42</v>
      </c>
      <c r="C21" s="207">
        <v>18</v>
      </c>
      <c r="D21" s="208">
        <v>23</v>
      </c>
      <c r="E21" s="206">
        <v>3</v>
      </c>
      <c r="F21" s="208">
        <v>1</v>
      </c>
      <c r="G21" s="206">
        <v>5</v>
      </c>
      <c r="H21" s="207">
        <v>1</v>
      </c>
      <c r="I21" s="208">
        <v>19</v>
      </c>
      <c r="J21" s="206">
        <v>26</v>
      </c>
      <c r="K21" s="207">
        <v>3</v>
      </c>
      <c r="L21" s="208">
        <v>22</v>
      </c>
      <c r="M21" s="206">
        <v>6</v>
      </c>
      <c r="N21" s="208">
        <v>0</v>
      </c>
      <c r="O21" s="206">
        <v>2</v>
      </c>
      <c r="P21" s="207">
        <v>0</v>
      </c>
      <c r="Q21" s="208">
        <v>29</v>
      </c>
    </row>
    <row r="22" spans="1:17" ht="15.75">
      <c r="A22" s="178" t="s">
        <v>218</v>
      </c>
      <c r="B22" s="206">
        <v>65</v>
      </c>
      <c r="C22" s="207">
        <v>9</v>
      </c>
      <c r="D22" s="208">
        <v>54</v>
      </c>
      <c r="E22" s="206">
        <v>13</v>
      </c>
      <c r="F22" s="208">
        <v>5</v>
      </c>
      <c r="G22" s="206">
        <v>4</v>
      </c>
      <c r="H22" s="207">
        <v>7</v>
      </c>
      <c r="I22" s="208">
        <v>34</v>
      </c>
      <c r="J22" s="206">
        <v>47</v>
      </c>
      <c r="K22" s="207">
        <v>2</v>
      </c>
      <c r="L22" s="208">
        <v>45</v>
      </c>
      <c r="M22" s="206">
        <v>7</v>
      </c>
      <c r="N22" s="208">
        <v>6</v>
      </c>
      <c r="O22" s="206">
        <v>13</v>
      </c>
      <c r="P22" s="207">
        <v>4</v>
      </c>
      <c r="Q22" s="208">
        <v>27</v>
      </c>
    </row>
    <row r="23" spans="1:17" ht="15.75">
      <c r="A23" s="174" t="s">
        <v>219</v>
      </c>
      <c r="B23" s="206">
        <v>55</v>
      </c>
      <c r="C23" s="207">
        <v>1</v>
      </c>
      <c r="D23" s="208">
        <v>51</v>
      </c>
      <c r="E23" s="206">
        <v>8</v>
      </c>
      <c r="F23" s="208">
        <v>5</v>
      </c>
      <c r="G23" s="206">
        <v>1</v>
      </c>
      <c r="H23" s="207">
        <v>2</v>
      </c>
      <c r="I23" s="208">
        <v>39</v>
      </c>
      <c r="J23" s="206">
        <v>18</v>
      </c>
      <c r="K23" s="207">
        <v>0</v>
      </c>
      <c r="L23" s="208">
        <v>50</v>
      </c>
      <c r="M23" s="206">
        <v>2</v>
      </c>
      <c r="N23" s="208">
        <v>0</v>
      </c>
      <c r="O23" s="206">
        <v>2</v>
      </c>
      <c r="P23" s="207">
        <v>3</v>
      </c>
      <c r="Q23" s="208">
        <v>90</v>
      </c>
    </row>
    <row r="24" spans="1:17" ht="15.75">
      <c r="A24" s="178" t="s">
        <v>220</v>
      </c>
      <c r="B24" s="206">
        <v>805</v>
      </c>
      <c r="C24" s="207">
        <v>25</v>
      </c>
      <c r="D24" s="208">
        <v>393</v>
      </c>
      <c r="E24" s="206">
        <v>117</v>
      </c>
      <c r="F24" s="208">
        <v>37</v>
      </c>
      <c r="G24" s="206">
        <v>116</v>
      </c>
      <c r="H24" s="207">
        <v>27</v>
      </c>
      <c r="I24" s="208">
        <v>299</v>
      </c>
      <c r="J24" s="206">
        <v>588</v>
      </c>
      <c r="K24" s="207">
        <v>17</v>
      </c>
      <c r="L24" s="208">
        <v>439</v>
      </c>
      <c r="M24" s="206">
        <v>116</v>
      </c>
      <c r="N24" s="208">
        <v>38</v>
      </c>
      <c r="O24" s="206">
        <v>102</v>
      </c>
      <c r="P24" s="207">
        <v>34</v>
      </c>
      <c r="Q24" s="208">
        <v>368</v>
      </c>
    </row>
    <row r="25" spans="1:17" ht="15.75">
      <c r="A25" s="174" t="s">
        <v>221</v>
      </c>
      <c r="B25" s="206">
        <v>81</v>
      </c>
      <c r="C25" s="207">
        <v>23</v>
      </c>
      <c r="D25" s="208">
        <v>97</v>
      </c>
      <c r="E25" s="206">
        <v>12</v>
      </c>
      <c r="F25" s="208">
        <v>14</v>
      </c>
      <c r="G25" s="206">
        <v>12</v>
      </c>
      <c r="H25" s="207">
        <v>2</v>
      </c>
      <c r="I25" s="208">
        <v>76</v>
      </c>
      <c r="J25" s="206">
        <v>66</v>
      </c>
      <c r="K25" s="207">
        <v>7</v>
      </c>
      <c r="L25" s="208">
        <v>94</v>
      </c>
      <c r="M25" s="206">
        <v>13</v>
      </c>
      <c r="N25" s="208">
        <v>10</v>
      </c>
      <c r="O25" s="206">
        <v>7</v>
      </c>
      <c r="P25" s="207">
        <v>3</v>
      </c>
      <c r="Q25" s="208">
        <v>73</v>
      </c>
    </row>
    <row r="26" spans="1:17" ht="15.75">
      <c r="A26" s="178" t="s">
        <v>222</v>
      </c>
      <c r="B26" s="206">
        <v>16</v>
      </c>
      <c r="C26" s="207">
        <v>14</v>
      </c>
      <c r="D26" s="208">
        <v>28</v>
      </c>
      <c r="E26" s="206">
        <v>3</v>
      </c>
      <c r="F26" s="208">
        <v>4</v>
      </c>
      <c r="G26" s="206">
        <v>3</v>
      </c>
      <c r="H26" s="207">
        <v>3</v>
      </c>
      <c r="I26" s="208">
        <v>13</v>
      </c>
      <c r="J26" s="206">
        <v>17</v>
      </c>
      <c r="K26" s="207">
        <v>3</v>
      </c>
      <c r="L26" s="208">
        <v>17</v>
      </c>
      <c r="M26" s="206">
        <v>6</v>
      </c>
      <c r="N26" s="208">
        <v>2</v>
      </c>
      <c r="O26" s="206">
        <v>0</v>
      </c>
      <c r="P26" s="207">
        <v>2</v>
      </c>
      <c r="Q26" s="208">
        <v>103</v>
      </c>
    </row>
    <row r="27" spans="1:17" ht="15.75">
      <c r="A27" s="174" t="s">
        <v>223</v>
      </c>
      <c r="B27" s="206">
        <v>85</v>
      </c>
      <c r="C27" s="207">
        <v>4</v>
      </c>
      <c r="D27" s="208">
        <v>104</v>
      </c>
      <c r="E27" s="206">
        <v>12</v>
      </c>
      <c r="F27" s="208">
        <v>3</v>
      </c>
      <c r="G27" s="206">
        <v>16</v>
      </c>
      <c r="H27" s="207">
        <v>2</v>
      </c>
      <c r="I27" s="208">
        <v>76</v>
      </c>
      <c r="J27" s="206">
        <v>65</v>
      </c>
      <c r="K27" s="207">
        <v>2</v>
      </c>
      <c r="L27" s="208">
        <v>116</v>
      </c>
      <c r="M27" s="206">
        <v>14</v>
      </c>
      <c r="N27" s="208">
        <v>2</v>
      </c>
      <c r="O27" s="206">
        <v>13</v>
      </c>
      <c r="P27" s="207">
        <v>5</v>
      </c>
      <c r="Q27" s="208">
        <v>50</v>
      </c>
    </row>
    <row r="28" spans="1:17" ht="15.75">
      <c r="A28" s="178" t="s">
        <v>224</v>
      </c>
      <c r="B28" s="206">
        <v>157</v>
      </c>
      <c r="C28" s="207">
        <v>4</v>
      </c>
      <c r="D28" s="208">
        <v>429</v>
      </c>
      <c r="E28" s="206">
        <v>54</v>
      </c>
      <c r="F28" s="208">
        <v>23</v>
      </c>
      <c r="G28" s="206">
        <v>54</v>
      </c>
      <c r="H28" s="207">
        <v>19</v>
      </c>
      <c r="I28" s="208">
        <v>192</v>
      </c>
      <c r="J28" s="206">
        <v>159</v>
      </c>
      <c r="K28" s="207">
        <v>8</v>
      </c>
      <c r="L28" s="208">
        <v>351</v>
      </c>
      <c r="M28" s="206">
        <v>68</v>
      </c>
      <c r="N28" s="208">
        <v>18</v>
      </c>
      <c r="O28" s="206">
        <v>43</v>
      </c>
      <c r="P28" s="207">
        <v>16</v>
      </c>
      <c r="Q28" s="208">
        <v>135</v>
      </c>
    </row>
    <row r="29" spans="1:17" ht="15.75">
      <c r="A29" s="174" t="s">
        <v>225</v>
      </c>
      <c r="B29" s="206">
        <v>237</v>
      </c>
      <c r="C29" s="207">
        <v>7</v>
      </c>
      <c r="D29" s="208">
        <v>123</v>
      </c>
      <c r="E29" s="206">
        <v>26</v>
      </c>
      <c r="F29" s="208">
        <v>1</v>
      </c>
      <c r="G29" s="206">
        <v>25</v>
      </c>
      <c r="H29" s="207">
        <v>5</v>
      </c>
      <c r="I29" s="208">
        <v>45</v>
      </c>
      <c r="J29" s="206">
        <v>229</v>
      </c>
      <c r="K29" s="207">
        <v>9</v>
      </c>
      <c r="L29" s="208">
        <v>107</v>
      </c>
      <c r="M29" s="206">
        <v>38</v>
      </c>
      <c r="N29" s="208">
        <v>6</v>
      </c>
      <c r="O29" s="206">
        <v>26</v>
      </c>
      <c r="P29" s="207">
        <v>4</v>
      </c>
      <c r="Q29" s="208">
        <v>71</v>
      </c>
    </row>
    <row r="30" spans="1:17" ht="15.75">
      <c r="A30" s="178" t="s">
        <v>226</v>
      </c>
      <c r="B30" s="206">
        <v>43</v>
      </c>
      <c r="C30" s="207">
        <v>5</v>
      </c>
      <c r="D30" s="208">
        <v>102</v>
      </c>
      <c r="E30" s="206">
        <v>11</v>
      </c>
      <c r="F30" s="208">
        <v>14</v>
      </c>
      <c r="G30" s="206">
        <v>18</v>
      </c>
      <c r="H30" s="207">
        <v>14</v>
      </c>
      <c r="I30" s="208">
        <v>72</v>
      </c>
      <c r="J30" s="206">
        <v>52</v>
      </c>
      <c r="K30" s="207">
        <v>4</v>
      </c>
      <c r="L30" s="208">
        <v>105</v>
      </c>
      <c r="M30" s="206">
        <v>14</v>
      </c>
      <c r="N30" s="208">
        <v>11</v>
      </c>
      <c r="O30" s="206">
        <v>9</v>
      </c>
      <c r="P30" s="207">
        <v>11</v>
      </c>
      <c r="Q30" s="208">
        <v>66</v>
      </c>
    </row>
    <row r="31" spans="1:17" ht="15.75">
      <c r="A31" s="174" t="s">
        <v>227</v>
      </c>
      <c r="B31" s="206">
        <v>129</v>
      </c>
      <c r="C31" s="207">
        <v>6</v>
      </c>
      <c r="D31" s="208">
        <v>54</v>
      </c>
      <c r="E31" s="206">
        <v>1</v>
      </c>
      <c r="F31" s="208">
        <v>4</v>
      </c>
      <c r="G31" s="206">
        <v>11</v>
      </c>
      <c r="H31" s="207">
        <v>7</v>
      </c>
      <c r="I31" s="208">
        <v>48</v>
      </c>
      <c r="J31" s="206">
        <v>84</v>
      </c>
      <c r="K31" s="207">
        <v>4</v>
      </c>
      <c r="L31" s="208">
        <v>78</v>
      </c>
      <c r="M31" s="206">
        <v>0</v>
      </c>
      <c r="N31" s="208">
        <v>7</v>
      </c>
      <c r="O31" s="206">
        <v>8</v>
      </c>
      <c r="P31" s="207">
        <v>5</v>
      </c>
      <c r="Q31" s="208">
        <v>43</v>
      </c>
    </row>
    <row r="32" spans="1:17" ht="15.75">
      <c r="A32" s="178" t="s">
        <v>228</v>
      </c>
      <c r="B32" s="206">
        <v>32</v>
      </c>
      <c r="C32" s="207">
        <v>4</v>
      </c>
      <c r="D32" s="208">
        <v>66</v>
      </c>
      <c r="E32" s="206">
        <v>9</v>
      </c>
      <c r="F32" s="208">
        <v>4</v>
      </c>
      <c r="G32" s="206">
        <v>5</v>
      </c>
      <c r="H32" s="207">
        <v>2</v>
      </c>
      <c r="I32" s="208">
        <v>40</v>
      </c>
      <c r="J32" s="206">
        <v>14</v>
      </c>
      <c r="K32" s="207">
        <v>0</v>
      </c>
      <c r="L32" s="208">
        <v>41</v>
      </c>
      <c r="M32" s="206">
        <v>5</v>
      </c>
      <c r="N32" s="208">
        <v>8</v>
      </c>
      <c r="O32" s="206">
        <v>2</v>
      </c>
      <c r="P32" s="207">
        <v>2</v>
      </c>
      <c r="Q32" s="208">
        <v>36</v>
      </c>
    </row>
    <row r="33" spans="1:17" ht="15.75">
      <c r="A33" s="174" t="s">
        <v>229</v>
      </c>
      <c r="B33" s="206">
        <v>92</v>
      </c>
      <c r="C33" s="207">
        <v>41</v>
      </c>
      <c r="D33" s="208">
        <v>70</v>
      </c>
      <c r="E33" s="206">
        <v>19</v>
      </c>
      <c r="F33" s="208">
        <v>28</v>
      </c>
      <c r="G33" s="206">
        <v>7</v>
      </c>
      <c r="H33" s="207">
        <v>13</v>
      </c>
      <c r="I33" s="208">
        <v>185</v>
      </c>
      <c r="J33" s="206">
        <v>93</v>
      </c>
      <c r="K33" s="207">
        <v>22</v>
      </c>
      <c r="L33" s="208">
        <v>84</v>
      </c>
      <c r="M33" s="206">
        <v>13</v>
      </c>
      <c r="N33" s="208">
        <v>26</v>
      </c>
      <c r="O33" s="206">
        <v>17</v>
      </c>
      <c r="P33" s="207">
        <v>14</v>
      </c>
      <c r="Q33" s="208">
        <v>232</v>
      </c>
    </row>
    <row r="34" spans="1:17" ht="15.75">
      <c r="A34" s="178" t="s">
        <v>230</v>
      </c>
      <c r="B34" s="206">
        <v>194</v>
      </c>
      <c r="C34" s="207">
        <v>6</v>
      </c>
      <c r="D34" s="208">
        <v>502</v>
      </c>
      <c r="E34" s="206">
        <v>34</v>
      </c>
      <c r="F34" s="208">
        <v>11</v>
      </c>
      <c r="G34" s="206">
        <v>43</v>
      </c>
      <c r="H34" s="207">
        <v>13</v>
      </c>
      <c r="I34" s="208">
        <v>176</v>
      </c>
      <c r="J34" s="206">
        <v>140</v>
      </c>
      <c r="K34" s="207">
        <v>1</v>
      </c>
      <c r="L34" s="208">
        <v>386</v>
      </c>
      <c r="M34" s="206">
        <v>37</v>
      </c>
      <c r="N34" s="208">
        <v>12</v>
      </c>
      <c r="O34" s="206">
        <v>33</v>
      </c>
      <c r="P34" s="207">
        <v>11</v>
      </c>
      <c r="Q34" s="208">
        <v>220</v>
      </c>
    </row>
    <row r="35" spans="1:17" ht="15.75">
      <c r="A35" s="174" t="s">
        <v>231</v>
      </c>
      <c r="B35" s="206">
        <v>401</v>
      </c>
      <c r="C35" s="207">
        <v>13</v>
      </c>
      <c r="D35" s="208">
        <v>311</v>
      </c>
      <c r="E35" s="206">
        <v>62</v>
      </c>
      <c r="F35" s="208">
        <v>2</v>
      </c>
      <c r="G35" s="206">
        <v>48</v>
      </c>
      <c r="H35" s="207">
        <v>6</v>
      </c>
      <c r="I35" s="208">
        <v>99</v>
      </c>
      <c r="J35" s="206">
        <v>299</v>
      </c>
      <c r="K35" s="207">
        <v>2</v>
      </c>
      <c r="L35" s="208">
        <v>210</v>
      </c>
      <c r="M35" s="206">
        <v>64</v>
      </c>
      <c r="N35" s="208">
        <v>7</v>
      </c>
      <c r="O35" s="206">
        <v>49</v>
      </c>
      <c r="P35" s="207">
        <v>9</v>
      </c>
      <c r="Q35" s="208">
        <v>97</v>
      </c>
    </row>
    <row r="36" spans="1:17" ht="15.75">
      <c r="A36" s="178" t="s">
        <v>232</v>
      </c>
      <c r="B36" s="206">
        <v>45</v>
      </c>
      <c r="C36" s="207">
        <v>15</v>
      </c>
      <c r="D36" s="208">
        <v>38</v>
      </c>
      <c r="E36" s="206">
        <v>18</v>
      </c>
      <c r="F36" s="208">
        <v>5</v>
      </c>
      <c r="G36" s="206">
        <v>11</v>
      </c>
      <c r="H36" s="207">
        <v>3</v>
      </c>
      <c r="I36" s="208">
        <v>34</v>
      </c>
      <c r="J36" s="206">
        <v>34</v>
      </c>
      <c r="K36" s="207">
        <v>5</v>
      </c>
      <c r="L36" s="208">
        <v>40</v>
      </c>
      <c r="M36" s="206">
        <v>12</v>
      </c>
      <c r="N36" s="208">
        <v>6</v>
      </c>
      <c r="O36" s="206">
        <v>10</v>
      </c>
      <c r="P36" s="207">
        <v>1</v>
      </c>
      <c r="Q36" s="208">
        <v>37</v>
      </c>
    </row>
    <row r="37" spans="1:17" ht="15.75">
      <c r="A37" s="174" t="s">
        <v>233</v>
      </c>
      <c r="B37" s="206">
        <v>17</v>
      </c>
      <c r="C37" s="207">
        <v>4</v>
      </c>
      <c r="D37" s="208">
        <v>26</v>
      </c>
      <c r="E37" s="206">
        <v>4</v>
      </c>
      <c r="F37" s="208">
        <v>2</v>
      </c>
      <c r="G37" s="206">
        <v>5</v>
      </c>
      <c r="H37" s="207">
        <v>0</v>
      </c>
      <c r="I37" s="208">
        <v>19</v>
      </c>
      <c r="J37" s="206">
        <v>8</v>
      </c>
      <c r="K37" s="207">
        <v>5</v>
      </c>
      <c r="L37" s="208">
        <v>7</v>
      </c>
      <c r="M37" s="206">
        <v>3</v>
      </c>
      <c r="N37" s="208">
        <v>0</v>
      </c>
      <c r="O37" s="206">
        <v>4</v>
      </c>
      <c r="P37" s="207">
        <v>1</v>
      </c>
      <c r="Q37" s="208">
        <v>3</v>
      </c>
    </row>
    <row r="38" spans="1:17" ht="15.75">
      <c r="A38" s="178" t="s">
        <v>234</v>
      </c>
      <c r="B38" s="206">
        <v>32</v>
      </c>
      <c r="C38" s="207">
        <v>3</v>
      </c>
      <c r="D38" s="208">
        <v>44</v>
      </c>
      <c r="E38" s="206">
        <v>2</v>
      </c>
      <c r="F38" s="208">
        <v>1</v>
      </c>
      <c r="G38" s="206">
        <v>0</v>
      </c>
      <c r="H38" s="207">
        <v>0</v>
      </c>
      <c r="I38" s="208">
        <v>13</v>
      </c>
      <c r="J38" s="206">
        <v>29</v>
      </c>
      <c r="K38" s="207">
        <v>1</v>
      </c>
      <c r="L38" s="208">
        <v>25</v>
      </c>
      <c r="M38" s="206">
        <v>0</v>
      </c>
      <c r="N38" s="208">
        <v>0</v>
      </c>
      <c r="O38" s="206">
        <v>3</v>
      </c>
      <c r="P38" s="207">
        <v>0</v>
      </c>
      <c r="Q38" s="208">
        <v>15</v>
      </c>
    </row>
    <row r="39" spans="1:17" ht="15.75">
      <c r="A39" s="174" t="s">
        <v>235</v>
      </c>
      <c r="B39" s="206">
        <v>232</v>
      </c>
      <c r="C39" s="207">
        <v>6</v>
      </c>
      <c r="D39" s="208">
        <v>158</v>
      </c>
      <c r="E39" s="206">
        <v>46</v>
      </c>
      <c r="F39" s="208">
        <v>9</v>
      </c>
      <c r="G39" s="206">
        <v>39</v>
      </c>
      <c r="H39" s="207">
        <v>3</v>
      </c>
      <c r="I39" s="208">
        <v>293</v>
      </c>
      <c r="J39" s="206">
        <v>209</v>
      </c>
      <c r="K39" s="207">
        <v>5</v>
      </c>
      <c r="L39" s="208">
        <v>315</v>
      </c>
      <c r="M39" s="206">
        <v>29</v>
      </c>
      <c r="N39" s="208">
        <v>11</v>
      </c>
      <c r="O39" s="206">
        <v>36</v>
      </c>
      <c r="P39" s="207">
        <v>4</v>
      </c>
      <c r="Q39" s="208">
        <v>97</v>
      </c>
    </row>
    <row r="40" spans="1:17" ht="15.75">
      <c r="A40" s="178" t="s">
        <v>236</v>
      </c>
      <c r="B40" s="206">
        <v>72</v>
      </c>
      <c r="C40" s="207">
        <v>9</v>
      </c>
      <c r="D40" s="208">
        <v>55</v>
      </c>
      <c r="E40" s="206">
        <v>12</v>
      </c>
      <c r="F40" s="208">
        <v>10</v>
      </c>
      <c r="G40" s="206">
        <v>12</v>
      </c>
      <c r="H40" s="207">
        <v>13</v>
      </c>
      <c r="I40" s="208">
        <v>155</v>
      </c>
      <c r="J40" s="206">
        <v>60</v>
      </c>
      <c r="K40" s="207">
        <v>8</v>
      </c>
      <c r="L40" s="208">
        <v>60</v>
      </c>
      <c r="M40" s="206">
        <v>16</v>
      </c>
      <c r="N40" s="208">
        <v>14</v>
      </c>
      <c r="O40" s="206">
        <v>8</v>
      </c>
      <c r="P40" s="207">
        <v>6</v>
      </c>
      <c r="Q40" s="208">
        <v>42</v>
      </c>
    </row>
    <row r="41" spans="1:17" ht="15.75">
      <c r="A41" s="174" t="s">
        <v>237</v>
      </c>
      <c r="B41" s="206">
        <v>357</v>
      </c>
      <c r="C41" s="207">
        <v>6</v>
      </c>
      <c r="D41" s="208">
        <v>236</v>
      </c>
      <c r="E41" s="206">
        <v>89</v>
      </c>
      <c r="F41" s="208">
        <v>12</v>
      </c>
      <c r="G41" s="206">
        <v>79</v>
      </c>
      <c r="H41" s="207">
        <v>21</v>
      </c>
      <c r="I41" s="208">
        <v>460</v>
      </c>
      <c r="J41" s="206">
        <v>323</v>
      </c>
      <c r="K41" s="207">
        <v>0</v>
      </c>
      <c r="L41" s="208">
        <v>221</v>
      </c>
      <c r="M41" s="206">
        <v>86</v>
      </c>
      <c r="N41" s="208">
        <v>10</v>
      </c>
      <c r="O41" s="206">
        <v>87</v>
      </c>
      <c r="P41" s="207">
        <v>11</v>
      </c>
      <c r="Q41" s="208">
        <v>177</v>
      </c>
    </row>
    <row r="42" spans="1:17" ht="15.75">
      <c r="A42" s="178" t="s">
        <v>238</v>
      </c>
      <c r="B42" s="206">
        <v>8045</v>
      </c>
      <c r="C42" s="207">
        <v>24</v>
      </c>
      <c r="D42" s="208">
        <v>8338</v>
      </c>
      <c r="E42" s="206">
        <v>2528</v>
      </c>
      <c r="F42" s="208">
        <v>73</v>
      </c>
      <c r="G42" s="206">
        <v>2494</v>
      </c>
      <c r="H42" s="207">
        <v>89</v>
      </c>
      <c r="I42" s="208">
        <v>2543</v>
      </c>
      <c r="J42" s="206">
        <v>6523</v>
      </c>
      <c r="K42" s="207">
        <v>20</v>
      </c>
      <c r="L42" s="208">
        <v>6530</v>
      </c>
      <c r="M42" s="206">
        <v>3045</v>
      </c>
      <c r="N42" s="208">
        <v>122</v>
      </c>
      <c r="O42" s="206">
        <v>2256</v>
      </c>
      <c r="P42" s="207">
        <v>78</v>
      </c>
      <c r="Q42" s="208">
        <v>2579</v>
      </c>
    </row>
    <row r="43" spans="1:17" ht="15.75">
      <c r="A43" s="174" t="s">
        <v>239</v>
      </c>
      <c r="B43" s="206">
        <v>1416</v>
      </c>
      <c r="C43" s="207">
        <v>26</v>
      </c>
      <c r="D43" s="208">
        <v>815</v>
      </c>
      <c r="E43" s="206">
        <v>385</v>
      </c>
      <c r="F43" s="208">
        <v>52</v>
      </c>
      <c r="G43" s="206">
        <v>385</v>
      </c>
      <c r="H43" s="207">
        <v>54</v>
      </c>
      <c r="I43" s="208">
        <v>344</v>
      </c>
      <c r="J43" s="206">
        <v>1100</v>
      </c>
      <c r="K43" s="207">
        <v>25</v>
      </c>
      <c r="L43" s="208">
        <v>694</v>
      </c>
      <c r="M43" s="206">
        <v>438</v>
      </c>
      <c r="N43" s="208">
        <v>46</v>
      </c>
      <c r="O43" s="206">
        <v>379</v>
      </c>
      <c r="P43" s="207">
        <v>35</v>
      </c>
      <c r="Q43" s="208">
        <v>428</v>
      </c>
    </row>
    <row r="44" spans="1:17" ht="15.75">
      <c r="A44" s="178" t="s">
        <v>240</v>
      </c>
      <c r="B44" s="206">
        <v>24</v>
      </c>
      <c r="C44" s="207">
        <v>5</v>
      </c>
      <c r="D44" s="208">
        <v>28</v>
      </c>
      <c r="E44" s="206">
        <v>4</v>
      </c>
      <c r="F44" s="208">
        <v>5</v>
      </c>
      <c r="G44" s="206">
        <v>9</v>
      </c>
      <c r="H44" s="207">
        <v>3</v>
      </c>
      <c r="I44" s="208">
        <v>13</v>
      </c>
      <c r="J44" s="206">
        <v>12</v>
      </c>
      <c r="K44" s="207">
        <v>4</v>
      </c>
      <c r="L44" s="208">
        <v>27</v>
      </c>
      <c r="M44" s="206">
        <v>11</v>
      </c>
      <c r="N44" s="208">
        <v>2</v>
      </c>
      <c r="O44" s="206">
        <v>6</v>
      </c>
      <c r="P44" s="207">
        <v>0</v>
      </c>
      <c r="Q44" s="208">
        <v>29</v>
      </c>
    </row>
    <row r="45" spans="1:17" ht="15.75">
      <c r="A45" s="174" t="s">
        <v>241</v>
      </c>
      <c r="B45" s="206">
        <v>52</v>
      </c>
      <c r="C45" s="207">
        <v>15</v>
      </c>
      <c r="D45" s="208">
        <v>50</v>
      </c>
      <c r="E45" s="206">
        <v>10</v>
      </c>
      <c r="F45" s="208">
        <v>2</v>
      </c>
      <c r="G45" s="206">
        <v>5</v>
      </c>
      <c r="H45" s="207">
        <v>10</v>
      </c>
      <c r="I45" s="208">
        <v>54</v>
      </c>
      <c r="J45" s="206">
        <v>31</v>
      </c>
      <c r="K45" s="207">
        <v>5</v>
      </c>
      <c r="L45" s="208">
        <v>34</v>
      </c>
      <c r="M45" s="206">
        <v>5</v>
      </c>
      <c r="N45" s="208">
        <v>7</v>
      </c>
      <c r="O45" s="206">
        <v>11</v>
      </c>
      <c r="P45" s="207">
        <v>7</v>
      </c>
      <c r="Q45" s="208">
        <v>40</v>
      </c>
    </row>
    <row r="46" spans="1:17" ht="15.75">
      <c r="A46" s="178" t="s">
        <v>242</v>
      </c>
      <c r="B46" s="206">
        <v>313</v>
      </c>
      <c r="C46" s="207">
        <v>17</v>
      </c>
      <c r="D46" s="208">
        <v>306</v>
      </c>
      <c r="E46" s="206">
        <v>62</v>
      </c>
      <c r="F46" s="208">
        <v>14</v>
      </c>
      <c r="G46" s="206">
        <v>93</v>
      </c>
      <c r="H46" s="207">
        <v>12</v>
      </c>
      <c r="I46" s="208">
        <v>169</v>
      </c>
      <c r="J46" s="206">
        <v>230</v>
      </c>
      <c r="K46" s="207">
        <v>12</v>
      </c>
      <c r="L46" s="208">
        <v>182</v>
      </c>
      <c r="M46" s="206">
        <v>60</v>
      </c>
      <c r="N46" s="208">
        <v>10</v>
      </c>
      <c r="O46" s="206">
        <v>44</v>
      </c>
      <c r="P46" s="207">
        <v>11</v>
      </c>
      <c r="Q46" s="208">
        <v>128</v>
      </c>
    </row>
    <row r="47" spans="1:17" ht="15.75">
      <c r="A47" s="174" t="s">
        <v>243</v>
      </c>
      <c r="B47" s="206">
        <v>35</v>
      </c>
      <c r="C47" s="207">
        <v>4</v>
      </c>
      <c r="D47" s="208">
        <v>116</v>
      </c>
      <c r="E47" s="206">
        <v>9</v>
      </c>
      <c r="F47" s="208">
        <v>5</v>
      </c>
      <c r="G47" s="206">
        <v>8</v>
      </c>
      <c r="H47" s="207">
        <v>2</v>
      </c>
      <c r="I47" s="208">
        <v>56</v>
      </c>
      <c r="J47" s="206">
        <v>30</v>
      </c>
      <c r="K47" s="207">
        <v>8</v>
      </c>
      <c r="L47" s="208">
        <v>106</v>
      </c>
      <c r="M47" s="206">
        <v>9</v>
      </c>
      <c r="N47" s="208">
        <v>4</v>
      </c>
      <c r="O47" s="206">
        <v>8</v>
      </c>
      <c r="P47" s="207">
        <v>1</v>
      </c>
      <c r="Q47" s="208">
        <v>39</v>
      </c>
    </row>
    <row r="48" spans="1:17" ht="15.75">
      <c r="A48" s="178" t="s">
        <v>244</v>
      </c>
      <c r="B48" s="206">
        <v>20</v>
      </c>
      <c r="C48" s="207">
        <v>5</v>
      </c>
      <c r="D48" s="208">
        <v>35</v>
      </c>
      <c r="E48" s="206">
        <v>6</v>
      </c>
      <c r="F48" s="208">
        <v>1</v>
      </c>
      <c r="G48" s="206">
        <v>8</v>
      </c>
      <c r="H48" s="207">
        <v>0</v>
      </c>
      <c r="I48" s="208">
        <v>47</v>
      </c>
      <c r="J48" s="206">
        <v>19</v>
      </c>
      <c r="K48" s="207">
        <v>1</v>
      </c>
      <c r="L48" s="208">
        <v>37</v>
      </c>
      <c r="M48" s="206">
        <v>6</v>
      </c>
      <c r="N48" s="208">
        <v>0</v>
      </c>
      <c r="O48" s="206">
        <v>10</v>
      </c>
      <c r="P48" s="207">
        <v>2</v>
      </c>
      <c r="Q48" s="208">
        <v>35</v>
      </c>
    </row>
    <row r="49" spans="1:17" ht="15.75">
      <c r="A49" s="174" t="s">
        <v>245</v>
      </c>
      <c r="B49" s="206">
        <v>450</v>
      </c>
      <c r="C49" s="207">
        <v>4</v>
      </c>
      <c r="D49" s="208">
        <v>235</v>
      </c>
      <c r="E49" s="206">
        <v>110</v>
      </c>
      <c r="F49" s="208">
        <v>24</v>
      </c>
      <c r="G49" s="206">
        <v>70</v>
      </c>
      <c r="H49" s="207">
        <v>15</v>
      </c>
      <c r="I49" s="208">
        <v>121</v>
      </c>
      <c r="J49" s="206">
        <v>366</v>
      </c>
      <c r="K49" s="207">
        <v>3</v>
      </c>
      <c r="L49" s="208">
        <v>238</v>
      </c>
      <c r="M49" s="206">
        <v>94</v>
      </c>
      <c r="N49" s="208">
        <v>19</v>
      </c>
      <c r="O49" s="206">
        <v>52</v>
      </c>
      <c r="P49" s="207">
        <v>16</v>
      </c>
      <c r="Q49" s="208">
        <v>119</v>
      </c>
    </row>
    <row r="50" spans="1:17" ht="15.75">
      <c r="A50" s="178" t="s">
        <v>246</v>
      </c>
      <c r="B50" s="206">
        <v>451</v>
      </c>
      <c r="C50" s="207">
        <v>49</v>
      </c>
      <c r="D50" s="208">
        <v>266</v>
      </c>
      <c r="E50" s="206">
        <v>79</v>
      </c>
      <c r="F50" s="208">
        <v>28</v>
      </c>
      <c r="G50" s="206">
        <v>79</v>
      </c>
      <c r="H50" s="207">
        <v>37</v>
      </c>
      <c r="I50" s="208">
        <v>284</v>
      </c>
      <c r="J50" s="206">
        <v>356</v>
      </c>
      <c r="K50" s="207">
        <v>21</v>
      </c>
      <c r="L50" s="208">
        <v>225</v>
      </c>
      <c r="M50" s="206">
        <v>77</v>
      </c>
      <c r="N50" s="208">
        <v>24</v>
      </c>
      <c r="O50" s="206">
        <v>75</v>
      </c>
      <c r="P50" s="207">
        <v>28</v>
      </c>
      <c r="Q50" s="208">
        <v>369</v>
      </c>
    </row>
    <row r="51" spans="1:17" ht="15.75">
      <c r="A51" s="174" t="s">
        <v>247</v>
      </c>
      <c r="B51" s="206">
        <v>70</v>
      </c>
      <c r="C51" s="207">
        <v>10</v>
      </c>
      <c r="D51" s="208">
        <v>135</v>
      </c>
      <c r="E51" s="206">
        <v>7</v>
      </c>
      <c r="F51" s="208">
        <v>10</v>
      </c>
      <c r="G51" s="206">
        <v>10</v>
      </c>
      <c r="H51" s="207">
        <v>6</v>
      </c>
      <c r="I51" s="208">
        <v>113</v>
      </c>
      <c r="J51" s="206">
        <v>62</v>
      </c>
      <c r="K51" s="207">
        <v>5</v>
      </c>
      <c r="L51" s="208">
        <v>104</v>
      </c>
      <c r="M51" s="206">
        <v>8</v>
      </c>
      <c r="N51" s="208">
        <v>8</v>
      </c>
      <c r="O51" s="206">
        <v>8</v>
      </c>
      <c r="P51" s="207">
        <v>7</v>
      </c>
      <c r="Q51" s="208">
        <v>98</v>
      </c>
    </row>
    <row r="52" spans="1:17" ht="15.75">
      <c r="A52" s="178" t="s">
        <v>248</v>
      </c>
      <c r="B52" s="206">
        <v>133</v>
      </c>
      <c r="C52" s="207">
        <v>3</v>
      </c>
      <c r="D52" s="208">
        <v>114</v>
      </c>
      <c r="E52" s="206">
        <v>35</v>
      </c>
      <c r="F52" s="208">
        <v>5</v>
      </c>
      <c r="G52" s="206">
        <v>15</v>
      </c>
      <c r="H52" s="207">
        <v>5</v>
      </c>
      <c r="I52" s="208">
        <v>60</v>
      </c>
      <c r="J52" s="206">
        <v>108</v>
      </c>
      <c r="K52" s="207">
        <v>2</v>
      </c>
      <c r="L52" s="208">
        <v>90</v>
      </c>
      <c r="M52" s="206">
        <v>16</v>
      </c>
      <c r="N52" s="208">
        <v>7</v>
      </c>
      <c r="O52" s="206">
        <v>23</v>
      </c>
      <c r="P52" s="207">
        <v>9</v>
      </c>
      <c r="Q52" s="208">
        <v>80</v>
      </c>
    </row>
    <row r="53" spans="1:17" ht="15.75">
      <c r="A53" s="174" t="s">
        <v>249</v>
      </c>
      <c r="B53" s="206">
        <v>178</v>
      </c>
      <c r="C53" s="207">
        <v>17</v>
      </c>
      <c r="D53" s="208">
        <v>286</v>
      </c>
      <c r="E53" s="206">
        <v>48</v>
      </c>
      <c r="F53" s="208">
        <v>14</v>
      </c>
      <c r="G53" s="206">
        <v>24</v>
      </c>
      <c r="H53" s="207">
        <v>9</v>
      </c>
      <c r="I53" s="208">
        <v>221</v>
      </c>
      <c r="J53" s="206">
        <v>146</v>
      </c>
      <c r="K53" s="207">
        <v>8</v>
      </c>
      <c r="L53" s="208">
        <v>192</v>
      </c>
      <c r="M53" s="206">
        <v>30</v>
      </c>
      <c r="N53" s="208">
        <v>10</v>
      </c>
      <c r="O53" s="206">
        <v>23</v>
      </c>
      <c r="P53" s="207">
        <v>22</v>
      </c>
      <c r="Q53" s="208">
        <v>225</v>
      </c>
    </row>
    <row r="54" spans="1:17" ht="15.75">
      <c r="A54" s="178" t="s">
        <v>250</v>
      </c>
      <c r="B54" s="206">
        <v>167</v>
      </c>
      <c r="C54" s="207">
        <v>8</v>
      </c>
      <c r="D54" s="208">
        <v>257</v>
      </c>
      <c r="E54" s="206">
        <v>18</v>
      </c>
      <c r="F54" s="208">
        <v>5</v>
      </c>
      <c r="G54" s="206">
        <v>11</v>
      </c>
      <c r="H54" s="207">
        <v>5</v>
      </c>
      <c r="I54" s="208">
        <v>98</v>
      </c>
      <c r="J54" s="206">
        <v>125</v>
      </c>
      <c r="K54" s="207">
        <v>8</v>
      </c>
      <c r="L54" s="208">
        <v>191</v>
      </c>
      <c r="M54" s="206">
        <v>21</v>
      </c>
      <c r="N54" s="208">
        <v>12</v>
      </c>
      <c r="O54" s="206">
        <v>15</v>
      </c>
      <c r="P54" s="207">
        <v>4</v>
      </c>
      <c r="Q54" s="208">
        <v>120</v>
      </c>
    </row>
    <row r="55" spans="1:17" ht="15.75">
      <c r="A55" s="174" t="s">
        <v>251</v>
      </c>
      <c r="B55" s="206">
        <v>106</v>
      </c>
      <c r="C55" s="207">
        <v>13</v>
      </c>
      <c r="D55" s="208">
        <v>37</v>
      </c>
      <c r="E55" s="206">
        <v>8</v>
      </c>
      <c r="F55" s="208">
        <v>1</v>
      </c>
      <c r="G55" s="206">
        <v>2</v>
      </c>
      <c r="H55" s="207">
        <v>0</v>
      </c>
      <c r="I55" s="208">
        <v>23</v>
      </c>
      <c r="J55" s="206">
        <v>68</v>
      </c>
      <c r="K55" s="207">
        <v>7</v>
      </c>
      <c r="L55" s="208">
        <v>24</v>
      </c>
      <c r="M55" s="206">
        <v>2</v>
      </c>
      <c r="N55" s="208">
        <v>3</v>
      </c>
      <c r="O55" s="206">
        <v>4</v>
      </c>
      <c r="P55" s="207">
        <v>2</v>
      </c>
      <c r="Q55" s="208">
        <v>17</v>
      </c>
    </row>
    <row r="56" spans="1:17" ht="15.75">
      <c r="A56" s="178" t="s">
        <v>252</v>
      </c>
      <c r="B56" s="206">
        <v>327</v>
      </c>
      <c r="C56" s="207">
        <v>6</v>
      </c>
      <c r="D56" s="208">
        <v>589</v>
      </c>
      <c r="E56" s="206">
        <v>71</v>
      </c>
      <c r="F56" s="208">
        <v>6</v>
      </c>
      <c r="G56" s="206">
        <v>42</v>
      </c>
      <c r="H56" s="207">
        <v>15</v>
      </c>
      <c r="I56" s="208">
        <v>369</v>
      </c>
      <c r="J56" s="206">
        <v>278</v>
      </c>
      <c r="K56" s="207">
        <v>3</v>
      </c>
      <c r="L56" s="208">
        <v>392</v>
      </c>
      <c r="M56" s="206">
        <v>61</v>
      </c>
      <c r="N56" s="208">
        <v>6</v>
      </c>
      <c r="O56" s="206">
        <v>41</v>
      </c>
      <c r="P56" s="207">
        <v>1</v>
      </c>
      <c r="Q56" s="208">
        <v>127</v>
      </c>
    </row>
    <row r="57" spans="1:17" ht="15.75">
      <c r="A57" s="174" t="s">
        <v>253</v>
      </c>
      <c r="B57" s="206">
        <v>42</v>
      </c>
      <c r="C57" s="207">
        <v>41</v>
      </c>
      <c r="D57" s="208">
        <v>15</v>
      </c>
      <c r="E57" s="206">
        <v>4</v>
      </c>
      <c r="F57" s="208">
        <v>10</v>
      </c>
      <c r="G57" s="206">
        <v>2</v>
      </c>
      <c r="H57" s="207">
        <v>0</v>
      </c>
      <c r="I57" s="208">
        <v>23</v>
      </c>
      <c r="J57" s="206">
        <v>25</v>
      </c>
      <c r="K57" s="207">
        <v>16</v>
      </c>
      <c r="L57" s="208">
        <v>11</v>
      </c>
      <c r="M57" s="206">
        <v>5</v>
      </c>
      <c r="N57" s="208">
        <v>4</v>
      </c>
      <c r="O57" s="206">
        <v>0</v>
      </c>
      <c r="P57" s="207">
        <v>0</v>
      </c>
      <c r="Q57" s="208">
        <v>16</v>
      </c>
    </row>
    <row r="58" spans="1:17" ht="15.75">
      <c r="A58" s="178" t="s">
        <v>254</v>
      </c>
      <c r="B58" s="206">
        <v>52</v>
      </c>
      <c r="C58" s="207">
        <v>36</v>
      </c>
      <c r="D58" s="208">
        <v>94</v>
      </c>
      <c r="E58" s="206">
        <v>7</v>
      </c>
      <c r="F58" s="208">
        <v>10</v>
      </c>
      <c r="G58" s="206">
        <v>9</v>
      </c>
      <c r="H58" s="207">
        <v>8</v>
      </c>
      <c r="I58" s="208">
        <v>531</v>
      </c>
      <c r="J58" s="206">
        <v>44</v>
      </c>
      <c r="K58" s="207">
        <v>15</v>
      </c>
      <c r="L58" s="208">
        <v>56</v>
      </c>
      <c r="M58" s="206">
        <v>11</v>
      </c>
      <c r="N58" s="208">
        <v>7</v>
      </c>
      <c r="O58" s="206">
        <v>6</v>
      </c>
      <c r="P58" s="207">
        <v>6</v>
      </c>
      <c r="Q58" s="208">
        <v>81</v>
      </c>
    </row>
    <row r="59" spans="1:17" ht="15.75">
      <c r="A59" s="174" t="s">
        <v>255</v>
      </c>
      <c r="B59" s="206">
        <v>44</v>
      </c>
      <c r="C59" s="207">
        <v>7</v>
      </c>
      <c r="D59" s="208">
        <v>32</v>
      </c>
      <c r="E59" s="206">
        <v>9</v>
      </c>
      <c r="F59" s="208">
        <v>3</v>
      </c>
      <c r="G59" s="206">
        <v>2</v>
      </c>
      <c r="H59" s="207">
        <v>0</v>
      </c>
      <c r="I59" s="208">
        <v>10</v>
      </c>
      <c r="J59" s="206">
        <v>24</v>
      </c>
      <c r="K59" s="207">
        <v>0</v>
      </c>
      <c r="L59" s="208">
        <v>31</v>
      </c>
      <c r="M59" s="206">
        <v>5</v>
      </c>
      <c r="N59" s="208">
        <v>3</v>
      </c>
      <c r="O59" s="206">
        <v>9</v>
      </c>
      <c r="P59" s="207">
        <v>2</v>
      </c>
      <c r="Q59" s="208">
        <v>61</v>
      </c>
    </row>
    <row r="60" spans="1:17" ht="15.75">
      <c r="A60" s="178" t="s">
        <v>256</v>
      </c>
      <c r="B60" s="206">
        <v>63</v>
      </c>
      <c r="C60" s="207">
        <v>5</v>
      </c>
      <c r="D60" s="208">
        <v>141</v>
      </c>
      <c r="E60" s="206">
        <v>19</v>
      </c>
      <c r="F60" s="208">
        <v>3</v>
      </c>
      <c r="G60" s="206">
        <v>23</v>
      </c>
      <c r="H60" s="207">
        <v>5</v>
      </c>
      <c r="I60" s="208">
        <v>176</v>
      </c>
      <c r="J60" s="206">
        <v>73</v>
      </c>
      <c r="K60" s="207">
        <v>3</v>
      </c>
      <c r="L60" s="208">
        <v>174</v>
      </c>
      <c r="M60" s="206">
        <v>17</v>
      </c>
      <c r="N60" s="208">
        <v>5</v>
      </c>
      <c r="O60" s="206">
        <v>13</v>
      </c>
      <c r="P60" s="207">
        <v>6</v>
      </c>
      <c r="Q60" s="208">
        <v>201</v>
      </c>
    </row>
    <row r="61" spans="1:17" ht="15.75">
      <c r="A61" s="174" t="s">
        <v>257</v>
      </c>
      <c r="B61" s="206">
        <v>50</v>
      </c>
      <c r="C61" s="207">
        <v>7</v>
      </c>
      <c r="D61" s="208">
        <v>52</v>
      </c>
      <c r="E61" s="206">
        <v>13</v>
      </c>
      <c r="F61" s="208">
        <v>2</v>
      </c>
      <c r="G61" s="206">
        <v>7</v>
      </c>
      <c r="H61" s="207">
        <v>4</v>
      </c>
      <c r="I61" s="208">
        <v>83</v>
      </c>
      <c r="J61" s="206">
        <v>36</v>
      </c>
      <c r="K61" s="207">
        <v>4</v>
      </c>
      <c r="L61" s="208">
        <v>44</v>
      </c>
      <c r="M61" s="206">
        <v>11</v>
      </c>
      <c r="N61" s="208">
        <v>6</v>
      </c>
      <c r="O61" s="206">
        <v>9</v>
      </c>
      <c r="P61" s="207">
        <v>4</v>
      </c>
      <c r="Q61" s="208">
        <v>45</v>
      </c>
    </row>
    <row r="62" spans="1:17" ht="15.75">
      <c r="A62" s="178" t="s">
        <v>258</v>
      </c>
      <c r="B62" s="206">
        <v>149</v>
      </c>
      <c r="C62" s="207">
        <v>6</v>
      </c>
      <c r="D62" s="208">
        <v>191</v>
      </c>
      <c r="E62" s="206">
        <v>38</v>
      </c>
      <c r="F62" s="208">
        <v>5</v>
      </c>
      <c r="G62" s="206">
        <v>18</v>
      </c>
      <c r="H62" s="207">
        <v>7</v>
      </c>
      <c r="I62" s="208">
        <v>43</v>
      </c>
      <c r="J62" s="206">
        <v>114</v>
      </c>
      <c r="K62" s="207">
        <v>3</v>
      </c>
      <c r="L62" s="208">
        <v>155</v>
      </c>
      <c r="M62" s="206">
        <v>25</v>
      </c>
      <c r="N62" s="208">
        <v>8</v>
      </c>
      <c r="O62" s="206">
        <v>13</v>
      </c>
      <c r="P62" s="207">
        <v>7</v>
      </c>
      <c r="Q62" s="208">
        <v>78</v>
      </c>
    </row>
    <row r="63" spans="1:17" ht="15.75">
      <c r="A63" s="174" t="s">
        <v>259</v>
      </c>
      <c r="B63" s="206">
        <v>168</v>
      </c>
      <c r="C63" s="207">
        <v>8</v>
      </c>
      <c r="D63" s="208">
        <v>144</v>
      </c>
      <c r="E63" s="206">
        <v>57</v>
      </c>
      <c r="F63" s="208">
        <v>4</v>
      </c>
      <c r="G63" s="206">
        <v>39</v>
      </c>
      <c r="H63" s="207">
        <v>10</v>
      </c>
      <c r="I63" s="208">
        <v>303</v>
      </c>
      <c r="J63" s="206">
        <v>136</v>
      </c>
      <c r="K63" s="207">
        <v>4</v>
      </c>
      <c r="L63" s="208">
        <v>185</v>
      </c>
      <c r="M63" s="206">
        <v>56</v>
      </c>
      <c r="N63" s="208">
        <v>5</v>
      </c>
      <c r="O63" s="206">
        <v>37</v>
      </c>
      <c r="P63" s="207">
        <v>7</v>
      </c>
      <c r="Q63" s="208">
        <v>206</v>
      </c>
    </row>
    <row r="64" spans="1:17" ht="15.75">
      <c r="A64" s="178" t="s">
        <v>260</v>
      </c>
      <c r="B64" s="206">
        <v>30</v>
      </c>
      <c r="C64" s="207">
        <v>3</v>
      </c>
      <c r="D64" s="208">
        <v>7</v>
      </c>
      <c r="E64" s="206">
        <v>3</v>
      </c>
      <c r="F64" s="208">
        <v>0</v>
      </c>
      <c r="G64" s="206">
        <v>4</v>
      </c>
      <c r="H64" s="207">
        <v>1</v>
      </c>
      <c r="I64" s="208">
        <v>14</v>
      </c>
      <c r="J64" s="206">
        <v>16</v>
      </c>
      <c r="K64" s="207">
        <v>2</v>
      </c>
      <c r="L64" s="208">
        <v>8</v>
      </c>
      <c r="M64" s="206">
        <v>5</v>
      </c>
      <c r="N64" s="208">
        <v>1</v>
      </c>
      <c r="O64" s="206">
        <v>5</v>
      </c>
      <c r="P64" s="207">
        <v>1</v>
      </c>
      <c r="Q64" s="208">
        <v>9</v>
      </c>
    </row>
    <row r="65" spans="1:17" ht="15.75">
      <c r="A65" s="174" t="s">
        <v>261</v>
      </c>
      <c r="B65" s="206">
        <v>17</v>
      </c>
      <c r="C65" s="207">
        <v>3</v>
      </c>
      <c r="D65" s="208">
        <v>16</v>
      </c>
      <c r="E65" s="206">
        <v>9</v>
      </c>
      <c r="F65" s="208">
        <v>4</v>
      </c>
      <c r="G65" s="206">
        <v>0</v>
      </c>
      <c r="H65" s="207">
        <v>8</v>
      </c>
      <c r="I65" s="208">
        <v>21</v>
      </c>
      <c r="J65" s="206">
        <v>21</v>
      </c>
      <c r="K65" s="207">
        <v>2</v>
      </c>
      <c r="L65" s="208">
        <v>11</v>
      </c>
      <c r="M65" s="206">
        <v>1</v>
      </c>
      <c r="N65" s="208">
        <v>6</v>
      </c>
      <c r="O65" s="206">
        <v>1</v>
      </c>
      <c r="P65" s="207">
        <v>2</v>
      </c>
      <c r="Q65" s="208">
        <v>17</v>
      </c>
    </row>
    <row r="66" spans="1:17" ht="15.75">
      <c r="A66" s="178" t="s">
        <v>262</v>
      </c>
      <c r="B66" s="206">
        <v>94</v>
      </c>
      <c r="C66" s="207">
        <v>6</v>
      </c>
      <c r="D66" s="208">
        <v>106</v>
      </c>
      <c r="E66" s="206">
        <v>22</v>
      </c>
      <c r="F66" s="208">
        <v>7</v>
      </c>
      <c r="G66" s="206">
        <v>8</v>
      </c>
      <c r="H66" s="207">
        <v>6</v>
      </c>
      <c r="I66" s="208">
        <v>43</v>
      </c>
      <c r="J66" s="206">
        <v>77</v>
      </c>
      <c r="K66" s="207">
        <v>2</v>
      </c>
      <c r="L66" s="208">
        <v>89</v>
      </c>
      <c r="M66" s="206">
        <v>13</v>
      </c>
      <c r="N66" s="208">
        <v>8</v>
      </c>
      <c r="O66" s="206">
        <v>9</v>
      </c>
      <c r="P66" s="207">
        <v>6</v>
      </c>
      <c r="Q66" s="208">
        <v>356</v>
      </c>
    </row>
    <row r="67" spans="1:17" ht="15.75">
      <c r="A67" s="174" t="s">
        <v>263</v>
      </c>
      <c r="B67" s="206">
        <v>184</v>
      </c>
      <c r="C67" s="207">
        <v>17</v>
      </c>
      <c r="D67" s="208">
        <v>422</v>
      </c>
      <c r="E67" s="206">
        <v>40</v>
      </c>
      <c r="F67" s="208">
        <v>8</v>
      </c>
      <c r="G67" s="206">
        <v>22</v>
      </c>
      <c r="H67" s="207">
        <v>6</v>
      </c>
      <c r="I67" s="208">
        <v>360</v>
      </c>
      <c r="J67" s="206">
        <v>154</v>
      </c>
      <c r="K67" s="207">
        <v>9</v>
      </c>
      <c r="L67" s="208">
        <v>286</v>
      </c>
      <c r="M67" s="206">
        <v>35</v>
      </c>
      <c r="N67" s="208">
        <v>9</v>
      </c>
      <c r="O67" s="206">
        <v>18</v>
      </c>
      <c r="P67" s="207">
        <v>7</v>
      </c>
      <c r="Q67" s="208">
        <v>167</v>
      </c>
    </row>
    <row r="68" spans="1:17" ht="15.75">
      <c r="A68" s="178" t="s">
        <v>264</v>
      </c>
      <c r="B68" s="206">
        <v>53</v>
      </c>
      <c r="C68" s="207">
        <v>10</v>
      </c>
      <c r="D68" s="208">
        <v>78</v>
      </c>
      <c r="E68" s="206">
        <v>10</v>
      </c>
      <c r="F68" s="208">
        <v>11</v>
      </c>
      <c r="G68" s="206">
        <v>10</v>
      </c>
      <c r="H68" s="207">
        <v>9</v>
      </c>
      <c r="I68" s="208">
        <v>98</v>
      </c>
      <c r="J68" s="206">
        <v>50</v>
      </c>
      <c r="K68" s="207">
        <v>1</v>
      </c>
      <c r="L68" s="208">
        <v>114</v>
      </c>
      <c r="M68" s="206">
        <v>3</v>
      </c>
      <c r="N68" s="208">
        <v>12</v>
      </c>
      <c r="O68" s="206">
        <v>11</v>
      </c>
      <c r="P68" s="207">
        <v>10</v>
      </c>
      <c r="Q68" s="208">
        <v>68</v>
      </c>
    </row>
    <row r="69" spans="1:17" ht="15.75">
      <c r="A69" s="174" t="s">
        <v>265</v>
      </c>
      <c r="B69" s="206">
        <v>145</v>
      </c>
      <c r="C69" s="207">
        <v>6</v>
      </c>
      <c r="D69" s="208">
        <v>96</v>
      </c>
      <c r="E69" s="206">
        <v>31</v>
      </c>
      <c r="F69" s="208">
        <v>9</v>
      </c>
      <c r="G69" s="206">
        <v>22</v>
      </c>
      <c r="H69" s="207">
        <v>4</v>
      </c>
      <c r="I69" s="208">
        <v>183</v>
      </c>
      <c r="J69" s="206">
        <v>126</v>
      </c>
      <c r="K69" s="207">
        <v>7</v>
      </c>
      <c r="L69" s="208">
        <v>60</v>
      </c>
      <c r="M69" s="206">
        <v>27</v>
      </c>
      <c r="N69" s="208">
        <v>6</v>
      </c>
      <c r="O69" s="206">
        <v>24</v>
      </c>
      <c r="P69" s="207">
        <v>4</v>
      </c>
      <c r="Q69" s="208">
        <v>53</v>
      </c>
    </row>
    <row r="70" spans="1:17" ht="15.75">
      <c r="A70" s="178" t="s">
        <v>266</v>
      </c>
      <c r="B70" s="206">
        <v>10</v>
      </c>
      <c r="C70" s="207">
        <v>1</v>
      </c>
      <c r="D70" s="208">
        <v>21</v>
      </c>
      <c r="E70" s="206">
        <v>0</v>
      </c>
      <c r="F70" s="208">
        <v>0</v>
      </c>
      <c r="G70" s="206">
        <v>1</v>
      </c>
      <c r="H70" s="207">
        <v>0</v>
      </c>
      <c r="I70" s="208">
        <v>9</v>
      </c>
      <c r="J70" s="206">
        <v>7</v>
      </c>
      <c r="K70" s="207">
        <v>1</v>
      </c>
      <c r="L70" s="208">
        <v>13</v>
      </c>
      <c r="M70" s="206">
        <v>3</v>
      </c>
      <c r="N70" s="208">
        <v>1</v>
      </c>
      <c r="O70" s="206">
        <v>0</v>
      </c>
      <c r="P70" s="207">
        <v>0</v>
      </c>
      <c r="Q70" s="208">
        <v>5</v>
      </c>
    </row>
    <row r="71" spans="1:17" ht="15.75">
      <c r="A71" s="174" t="s">
        <v>267</v>
      </c>
      <c r="B71" s="206">
        <v>236</v>
      </c>
      <c r="C71" s="207">
        <v>9</v>
      </c>
      <c r="D71" s="208">
        <v>148</v>
      </c>
      <c r="E71" s="206">
        <v>34</v>
      </c>
      <c r="F71" s="208">
        <v>3</v>
      </c>
      <c r="G71" s="206">
        <v>23</v>
      </c>
      <c r="H71" s="207">
        <v>1</v>
      </c>
      <c r="I71" s="208">
        <v>61</v>
      </c>
      <c r="J71" s="206">
        <v>160</v>
      </c>
      <c r="K71" s="207">
        <v>4</v>
      </c>
      <c r="L71" s="208">
        <v>144</v>
      </c>
      <c r="M71" s="206">
        <v>20</v>
      </c>
      <c r="N71" s="208">
        <v>2</v>
      </c>
      <c r="O71" s="206">
        <v>16</v>
      </c>
      <c r="P71" s="207">
        <v>0</v>
      </c>
      <c r="Q71" s="208">
        <v>94</v>
      </c>
    </row>
    <row r="72" spans="1:17" ht="15.75">
      <c r="A72" s="178" t="s">
        <v>268</v>
      </c>
      <c r="B72" s="206">
        <v>44</v>
      </c>
      <c r="C72" s="207">
        <v>2</v>
      </c>
      <c r="D72" s="208">
        <v>57</v>
      </c>
      <c r="E72" s="206">
        <v>12</v>
      </c>
      <c r="F72" s="208">
        <v>6</v>
      </c>
      <c r="G72" s="206">
        <v>17</v>
      </c>
      <c r="H72" s="207">
        <v>4</v>
      </c>
      <c r="I72" s="208">
        <v>34</v>
      </c>
      <c r="J72" s="206">
        <v>21</v>
      </c>
      <c r="K72" s="207">
        <v>1</v>
      </c>
      <c r="L72" s="208">
        <v>43</v>
      </c>
      <c r="M72" s="206">
        <v>14</v>
      </c>
      <c r="N72" s="208">
        <v>7</v>
      </c>
      <c r="O72" s="206">
        <v>13</v>
      </c>
      <c r="P72" s="207">
        <v>5</v>
      </c>
      <c r="Q72" s="208">
        <v>31</v>
      </c>
    </row>
    <row r="73" spans="1:17" ht="15.75">
      <c r="A73" s="174" t="s">
        <v>269</v>
      </c>
      <c r="B73" s="206">
        <v>122</v>
      </c>
      <c r="C73" s="207">
        <v>15</v>
      </c>
      <c r="D73" s="208">
        <v>75</v>
      </c>
      <c r="E73" s="206">
        <v>22</v>
      </c>
      <c r="F73" s="208">
        <v>12</v>
      </c>
      <c r="G73" s="206">
        <v>18</v>
      </c>
      <c r="H73" s="207">
        <v>3</v>
      </c>
      <c r="I73" s="208">
        <v>70</v>
      </c>
      <c r="J73" s="206">
        <v>97</v>
      </c>
      <c r="K73" s="207">
        <v>11</v>
      </c>
      <c r="L73" s="208">
        <v>91</v>
      </c>
      <c r="M73" s="206">
        <v>25</v>
      </c>
      <c r="N73" s="208">
        <v>5</v>
      </c>
      <c r="O73" s="206">
        <v>8</v>
      </c>
      <c r="P73" s="207">
        <v>9</v>
      </c>
      <c r="Q73" s="208">
        <v>71</v>
      </c>
    </row>
    <row r="74" spans="1:17" ht="15.75">
      <c r="A74" s="178" t="s">
        <v>270</v>
      </c>
      <c r="B74" s="206">
        <v>54</v>
      </c>
      <c r="C74" s="207">
        <v>4</v>
      </c>
      <c r="D74" s="208">
        <v>50</v>
      </c>
      <c r="E74" s="206">
        <v>6</v>
      </c>
      <c r="F74" s="208">
        <v>8</v>
      </c>
      <c r="G74" s="206">
        <v>3</v>
      </c>
      <c r="H74" s="207">
        <v>4</v>
      </c>
      <c r="I74" s="208">
        <v>453</v>
      </c>
      <c r="J74" s="206">
        <v>40</v>
      </c>
      <c r="K74" s="207">
        <v>6</v>
      </c>
      <c r="L74" s="208">
        <v>53</v>
      </c>
      <c r="M74" s="206">
        <v>4</v>
      </c>
      <c r="N74" s="208">
        <v>7</v>
      </c>
      <c r="O74" s="206">
        <v>8</v>
      </c>
      <c r="P74" s="207">
        <v>4</v>
      </c>
      <c r="Q74" s="208">
        <v>106</v>
      </c>
    </row>
    <row r="75" spans="1:17" ht="15.75">
      <c r="A75" s="174" t="s">
        <v>271</v>
      </c>
      <c r="B75" s="206">
        <v>80</v>
      </c>
      <c r="C75" s="207">
        <v>2</v>
      </c>
      <c r="D75" s="208">
        <v>171</v>
      </c>
      <c r="E75" s="206">
        <v>24</v>
      </c>
      <c r="F75" s="208">
        <v>7</v>
      </c>
      <c r="G75" s="206">
        <v>11</v>
      </c>
      <c r="H75" s="207">
        <v>4</v>
      </c>
      <c r="I75" s="208">
        <v>103</v>
      </c>
      <c r="J75" s="206">
        <v>78</v>
      </c>
      <c r="K75" s="207">
        <v>3</v>
      </c>
      <c r="L75" s="208">
        <v>250</v>
      </c>
      <c r="M75" s="206">
        <v>14</v>
      </c>
      <c r="N75" s="208">
        <v>4</v>
      </c>
      <c r="O75" s="206">
        <v>6</v>
      </c>
      <c r="P75" s="207">
        <v>4</v>
      </c>
      <c r="Q75" s="208">
        <v>101</v>
      </c>
    </row>
    <row r="76" spans="1:17" ht="15.75">
      <c r="A76" s="178" t="s">
        <v>272</v>
      </c>
      <c r="B76" s="206">
        <v>68</v>
      </c>
      <c r="C76" s="207">
        <v>13</v>
      </c>
      <c r="D76" s="208">
        <v>43</v>
      </c>
      <c r="E76" s="206">
        <v>11</v>
      </c>
      <c r="F76" s="208">
        <v>6</v>
      </c>
      <c r="G76" s="206">
        <v>17</v>
      </c>
      <c r="H76" s="207">
        <v>9</v>
      </c>
      <c r="I76" s="208">
        <v>309</v>
      </c>
      <c r="J76" s="206">
        <v>69</v>
      </c>
      <c r="K76" s="207">
        <v>6</v>
      </c>
      <c r="L76" s="208">
        <v>46</v>
      </c>
      <c r="M76" s="206">
        <v>16</v>
      </c>
      <c r="N76" s="208">
        <v>3</v>
      </c>
      <c r="O76" s="206">
        <v>12</v>
      </c>
      <c r="P76" s="207">
        <v>10</v>
      </c>
      <c r="Q76" s="208">
        <v>35</v>
      </c>
    </row>
    <row r="77" spans="1:17" ht="15.75">
      <c r="A77" s="174" t="s">
        <v>273</v>
      </c>
      <c r="B77" s="206">
        <v>8</v>
      </c>
      <c r="C77" s="207">
        <v>1</v>
      </c>
      <c r="D77" s="208">
        <v>9</v>
      </c>
      <c r="E77" s="206">
        <v>3</v>
      </c>
      <c r="F77" s="208">
        <v>1</v>
      </c>
      <c r="G77" s="206">
        <v>1</v>
      </c>
      <c r="H77" s="207">
        <v>0</v>
      </c>
      <c r="I77" s="208">
        <v>5</v>
      </c>
      <c r="J77" s="206">
        <v>11</v>
      </c>
      <c r="K77" s="207">
        <v>1</v>
      </c>
      <c r="L77" s="208">
        <v>14</v>
      </c>
      <c r="M77" s="206">
        <v>2</v>
      </c>
      <c r="N77" s="208">
        <v>3</v>
      </c>
      <c r="O77" s="206">
        <v>1</v>
      </c>
      <c r="P77" s="207">
        <v>1</v>
      </c>
      <c r="Q77" s="208">
        <v>8</v>
      </c>
    </row>
    <row r="78" spans="1:17" ht="15.75">
      <c r="A78" s="178" t="s">
        <v>274</v>
      </c>
      <c r="B78" s="206">
        <v>37</v>
      </c>
      <c r="C78" s="207">
        <v>4</v>
      </c>
      <c r="D78" s="208">
        <v>50</v>
      </c>
      <c r="E78" s="206">
        <v>5</v>
      </c>
      <c r="F78" s="208">
        <v>0</v>
      </c>
      <c r="G78" s="206">
        <v>6</v>
      </c>
      <c r="H78" s="207">
        <v>4</v>
      </c>
      <c r="I78" s="208">
        <v>228</v>
      </c>
      <c r="J78" s="206">
        <v>29</v>
      </c>
      <c r="K78" s="207">
        <v>0</v>
      </c>
      <c r="L78" s="208">
        <v>56</v>
      </c>
      <c r="M78" s="206">
        <v>8</v>
      </c>
      <c r="N78" s="208">
        <v>5</v>
      </c>
      <c r="O78" s="206">
        <v>5</v>
      </c>
      <c r="P78" s="207">
        <v>2</v>
      </c>
      <c r="Q78" s="208">
        <v>39</v>
      </c>
    </row>
    <row r="79" spans="1:17" ht="15.75">
      <c r="A79" s="174" t="s">
        <v>275</v>
      </c>
      <c r="B79" s="206">
        <v>27</v>
      </c>
      <c r="C79" s="207">
        <v>4</v>
      </c>
      <c r="D79" s="208">
        <v>8</v>
      </c>
      <c r="E79" s="206">
        <v>12</v>
      </c>
      <c r="F79" s="208">
        <v>0</v>
      </c>
      <c r="G79" s="206">
        <v>8</v>
      </c>
      <c r="H79" s="207">
        <v>2</v>
      </c>
      <c r="I79" s="208">
        <v>9</v>
      </c>
      <c r="J79" s="206">
        <v>27</v>
      </c>
      <c r="K79" s="207">
        <v>2</v>
      </c>
      <c r="L79" s="208">
        <v>12</v>
      </c>
      <c r="M79" s="206">
        <v>7</v>
      </c>
      <c r="N79" s="208">
        <v>2</v>
      </c>
      <c r="O79" s="206">
        <v>2</v>
      </c>
      <c r="P79" s="207">
        <v>0</v>
      </c>
      <c r="Q79" s="208">
        <v>11</v>
      </c>
    </row>
    <row r="80" spans="1:17" ht="15.75">
      <c r="A80" s="178" t="s">
        <v>276</v>
      </c>
      <c r="B80" s="206">
        <v>77</v>
      </c>
      <c r="C80" s="207">
        <v>1</v>
      </c>
      <c r="D80" s="208">
        <v>32</v>
      </c>
      <c r="E80" s="206">
        <v>7</v>
      </c>
      <c r="F80" s="208">
        <v>1</v>
      </c>
      <c r="G80" s="206">
        <v>2</v>
      </c>
      <c r="H80" s="207">
        <v>0</v>
      </c>
      <c r="I80" s="208">
        <v>2</v>
      </c>
      <c r="J80" s="206">
        <v>55</v>
      </c>
      <c r="K80" s="207">
        <v>1</v>
      </c>
      <c r="L80" s="208">
        <v>22</v>
      </c>
      <c r="M80" s="206">
        <v>3</v>
      </c>
      <c r="N80" s="208">
        <v>1</v>
      </c>
      <c r="O80" s="206">
        <v>11</v>
      </c>
      <c r="P80" s="207">
        <v>0</v>
      </c>
      <c r="Q80" s="208">
        <v>13</v>
      </c>
    </row>
    <row r="81" spans="1:17" ht="15.75">
      <c r="A81" s="174" t="s">
        <v>277</v>
      </c>
      <c r="B81" s="206">
        <v>60</v>
      </c>
      <c r="C81" s="207">
        <v>7</v>
      </c>
      <c r="D81" s="208">
        <v>16</v>
      </c>
      <c r="E81" s="206">
        <v>5</v>
      </c>
      <c r="F81" s="208">
        <v>2</v>
      </c>
      <c r="G81" s="206">
        <v>2</v>
      </c>
      <c r="H81" s="207">
        <v>2</v>
      </c>
      <c r="I81" s="208">
        <v>7</v>
      </c>
      <c r="J81" s="206">
        <v>47</v>
      </c>
      <c r="K81" s="207">
        <v>2</v>
      </c>
      <c r="L81" s="208">
        <v>24</v>
      </c>
      <c r="M81" s="206">
        <v>3</v>
      </c>
      <c r="N81" s="208">
        <v>1</v>
      </c>
      <c r="O81" s="206">
        <v>1</v>
      </c>
      <c r="P81" s="207">
        <v>0</v>
      </c>
      <c r="Q81" s="208">
        <v>8</v>
      </c>
    </row>
    <row r="82" spans="1:17" ht="15.75">
      <c r="A82" s="178" t="s">
        <v>278</v>
      </c>
      <c r="B82" s="206">
        <v>10</v>
      </c>
      <c r="C82" s="207">
        <v>0</v>
      </c>
      <c r="D82" s="208">
        <v>24</v>
      </c>
      <c r="E82" s="206">
        <v>2</v>
      </c>
      <c r="F82" s="208">
        <v>4</v>
      </c>
      <c r="G82" s="206">
        <v>7</v>
      </c>
      <c r="H82" s="207">
        <v>3</v>
      </c>
      <c r="I82" s="208">
        <v>10</v>
      </c>
      <c r="J82" s="206">
        <v>18</v>
      </c>
      <c r="K82" s="207">
        <v>0</v>
      </c>
      <c r="L82" s="208">
        <v>41</v>
      </c>
      <c r="M82" s="206">
        <v>5</v>
      </c>
      <c r="N82" s="208">
        <v>1</v>
      </c>
      <c r="O82" s="206">
        <v>11</v>
      </c>
      <c r="P82" s="207">
        <v>4</v>
      </c>
      <c r="Q82" s="208">
        <v>33</v>
      </c>
    </row>
    <row r="83" spans="1:17" ht="15.75">
      <c r="A83" s="174" t="s">
        <v>279</v>
      </c>
      <c r="B83" s="206">
        <v>3</v>
      </c>
      <c r="C83" s="207">
        <v>4</v>
      </c>
      <c r="D83" s="208">
        <v>19</v>
      </c>
      <c r="E83" s="206">
        <v>0</v>
      </c>
      <c r="F83" s="208">
        <v>2</v>
      </c>
      <c r="G83" s="206">
        <v>0</v>
      </c>
      <c r="H83" s="207">
        <v>0</v>
      </c>
      <c r="I83" s="208">
        <v>27</v>
      </c>
      <c r="J83" s="206">
        <v>9</v>
      </c>
      <c r="K83" s="207">
        <v>1</v>
      </c>
      <c r="L83" s="208">
        <v>17</v>
      </c>
      <c r="M83" s="206">
        <v>1</v>
      </c>
      <c r="N83" s="208">
        <v>0</v>
      </c>
      <c r="O83" s="206">
        <v>0</v>
      </c>
      <c r="P83" s="207">
        <v>0</v>
      </c>
      <c r="Q83" s="208">
        <v>13</v>
      </c>
    </row>
    <row r="84" spans="1:17" ht="15.75">
      <c r="A84" s="178" t="s">
        <v>280</v>
      </c>
      <c r="B84" s="206">
        <v>24</v>
      </c>
      <c r="C84" s="207">
        <v>0</v>
      </c>
      <c r="D84" s="208">
        <v>29</v>
      </c>
      <c r="E84" s="206">
        <v>6</v>
      </c>
      <c r="F84" s="208">
        <v>0</v>
      </c>
      <c r="G84" s="206">
        <v>1</v>
      </c>
      <c r="H84" s="207">
        <v>0</v>
      </c>
      <c r="I84" s="208">
        <v>23</v>
      </c>
      <c r="J84" s="206">
        <v>9</v>
      </c>
      <c r="K84" s="207">
        <v>1</v>
      </c>
      <c r="L84" s="208">
        <v>31</v>
      </c>
      <c r="M84" s="206">
        <v>2</v>
      </c>
      <c r="N84" s="208">
        <v>0</v>
      </c>
      <c r="O84" s="206">
        <v>2</v>
      </c>
      <c r="P84" s="207">
        <v>0</v>
      </c>
      <c r="Q84" s="208">
        <v>63</v>
      </c>
    </row>
    <row r="85" spans="1:17" ht="15.75">
      <c r="A85" s="174" t="s">
        <v>281</v>
      </c>
      <c r="B85" s="206">
        <v>56</v>
      </c>
      <c r="C85" s="207">
        <v>2</v>
      </c>
      <c r="D85" s="208">
        <v>59</v>
      </c>
      <c r="E85" s="206">
        <v>12</v>
      </c>
      <c r="F85" s="208">
        <v>4</v>
      </c>
      <c r="G85" s="206">
        <v>8</v>
      </c>
      <c r="H85" s="207">
        <v>1</v>
      </c>
      <c r="I85" s="208">
        <v>18</v>
      </c>
      <c r="J85" s="206">
        <v>47</v>
      </c>
      <c r="K85" s="207">
        <v>1</v>
      </c>
      <c r="L85" s="208">
        <v>59</v>
      </c>
      <c r="M85" s="206">
        <v>8</v>
      </c>
      <c r="N85" s="208">
        <v>1</v>
      </c>
      <c r="O85" s="206">
        <v>5</v>
      </c>
      <c r="P85" s="207">
        <v>3</v>
      </c>
      <c r="Q85" s="208">
        <v>41</v>
      </c>
    </row>
    <row r="86" spans="1:17" ht="15.75">
      <c r="A86" s="178" t="s">
        <v>282</v>
      </c>
      <c r="B86" s="206">
        <v>27</v>
      </c>
      <c r="C86" s="207">
        <v>2</v>
      </c>
      <c r="D86" s="208">
        <v>23</v>
      </c>
      <c r="E86" s="206">
        <v>7</v>
      </c>
      <c r="F86" s="208">
        <v>7</v>
      </c>
      <c r="G86" s="206">
        <v>2</v>
      </c>
      <c r="H86" s="207">
        <v>3</v>
      </c>
      <c r="I86" s="208">
        <v>17</v>
      </c>
      <c r="J86" s="206">
        <v>22</v>
      </c>
      <c r="K86" s="207">
        <v>3</v>
      </c>
      <c r="L86" s="208">
        <v>35</v>
      </c>
      <c r="M86" s="206">
        <v>4</v>
      </c>
      <c r="N86" s="208">
        <v>2</v>
      </c>
      <c r="O86" s="206">
        <v>5</v>
      </c>
      <c r="P86" s="207">
        <v>14</v>
      </c>
      <c r="Q86" s="208">
        <v>38</v>
      </c>
    </row>
    <row r="87" spans="1:17" ht="15.75">
      <c r="A87" s="174" t="s">
        <v>283</v>
      </c>
      <c r="B87" s="206">
        <v>11</v>
      </c>
      <c r="C87" s="207">
        <v>4</v>
      </c>
      <c r="D87" s="208">
        <v>15</v>
      </c>
      <c r="E87" s="206">
        <v>2</v>
      </c>
      <c r="F87" s="208">
        <v>1</v>
      </c>
      <c r="G87" s="206">
        <v>2</v>
      </c>
      <c r="H87" s="207">
        <v>1</v>
      </c>
      <c r="I87" s="208">
        <v>47</v>
      </c>
      <c r="J87" s="206">
        <v>7</v>
      </c>
      <c r="K87" s="207">
        <v>3</v>
      </c>
      <c r="L87" s="208">
        <v>13</v>
      </c>
      <c r="M87" s="206">
        <v>3</v>
      </c>
      <c r="N87" s="208">
        <v>0</v>
      </c>
      <c r="O87" s="206">
        <v>0</v>
      </c>
      <c r="P87" s="207">
        <v>0</v>
      </c>
      <c r="Q87" s="208">
        <v>27</v>
      </c>
    </row>
    <row r="88" spans="1:17" ht="15.75">
      <c r="A88" s="178" t="s">
        <v>284</v>
      </c>
      <c r="B88" s="206">
        <v>61</v>
      </c>
      <c r="C88" s="207">
        <v>2</v>
      </c>
      <c r="D88" s="208">
        <v>51</v>
      </c>
      <c r="E88" s="206">
        <v>20</v>
      </c>
      <c r="F88" s="208">
        <v>3</v>
      </c>
      <c r="G88" s="206">
        <v>19</v>
      </c>
      <c r="H88" s="207">
        <v>2</v>
      </c>
      <c r="I88" s="208">
        <v>63</v>
      </c>
      <c r="J88" s="206">
        <v>42</v>
      </c>
      <c r="K88" s="207">
        <v>0</v>
      </c>
      <c r="L88" s="208">
        <v>64</v>
      </c>
      <c r="M88" s="206">
        <v>17</v>
      </c>
      <c r="N88" s="208">
        <v>2</v>
      </c>
      <c r="O88" s="206">
        <v>13</v>
      </c>
      <c r="P88" s="207">
        <v>1</v>
      </c>
      <c r="Q88" s="208">
        <v>54</v>
      </c>
    </row>
    <row r="89" spans="1:17" ht="16.5" thickBot="1">
      <c r="A89" s="182" t="s">
        <v>285</v>
      </c>
      <c r="B89" s="206">
        <v>41</v>
      </c>
      <c r="C89" s="207">
        <v>3</v>
      </c>
      <c r="D89" s="208">
        <v>54</v>
      </c>
      <c r="E89" s="206">
        <v>14</v>
      </c>
      <c r="F89" s="208">
        <v>0</v>
      </c>
      <c r="G89" s="206">
        <v>5</v>
      </c>
      <c r="H89" s="207">
        <v>1</v>
      </c>
      <c r="I89" s="208">
        <v>165</v>
      </c>
      <c r="J89" s="206">
        <v>48</v>
      </c>
      <c r="K89" s="207">
        <v>0</v>
      </c>
      <c r="L89" s="208">
        <v>41</v>
      </c>
      <c r="M89" s="206">
        <v>13</v>
      </c>
      <c r="N89" s="208">
        <v>2</v>
      </c>
      <c r="O89" s="206">
        <v>7</v>
      </c>
      <c r="P89" s="207">
        <v>1</v>
      </c>
      <c r="Q89" s="208">
        <v>44</v>
      </c>
    </row>
    <row r="90" spans="1:17" s="187" customFormat="1" ht="17.25" thickBot="1" thickTop="1">
      <c r="A90" s="183" t="s">
        <v>286</v>
      </c>
      <c r="B90" s="209">
        <f>SUM(B9:B89)</f>
        <v>22012</v>
      </c>
      <c r="C90" s="210">
        <f aca="true" t="shared" si="0" ref="C90:I90">SUM(C9:C89)</f>
        <v>814</v>
      </c>
      <c r="D90" s="211">
        <f t="shared" si="0"/>
        <v>23039</v>
      </c>
      <c r="E90" s="209">
        <f t="shared" si="0"/>
        <v>5428</v>
      </c>
      <c r="F90" s="211">
        <f t="shared" si="0"/>
        <v>772</v>
      </c>
      <c r="G90" s="209">
        <f t="shared" si="0"/>
        <v>5031</v>
      </c>
      <c r="H90" s="210">
        <f t="shared" si="0"/>
        <v>698</v>
      </c>
      <c r="I90" s="211">
        <f t="shared" si="0"/>
        <v>13669</v>
      </c>
      <c r="J90" s="209">
        <f>SUM(J9:J89)</f>
        <v>17528</v>
      </c>
      <c r="K90" s="210">
        <f aca="true" t="shared" si="1" ref="K90:Q90">SUM(K9:K89)</f>
        <v>430</v>
      </c>
      <c r="L90" s="211">
        <f t="shared" si="1"/>
        <v>19186</v>
      </c>
      <c r="M90" s="209">
        <f t="shared" si="1"/>
        <v>5873</v>
      </c>
      <c r="N90" s="211">
        <f t="shared" si="1"/>
        <v>818</v>
      </c>
      <c r="O90" s="209">
        <f t="shared" si="1"/>
        <v>4527</v>
      </c>
      <c r="P90" s="210">
        <f t="shared" si="1"/>
        <v>689</v>
      </c>
      <c r="Q90" s="212">
        <f t="shared" si="1"/>
        <v>12156</v>
      </c>
    </row>
    <row r="91" spans="1:18" s="193" customFormat="1" ht="16.5" thickTop="1">
      <c r="A91" s="188" t="s">
        <v>19</v>
      </c>
      <c r="B91" s="189"/>
      <c r="C91" s="190"/>
      <c r="D91" s="190"/>
      <c r="E91" s="191"/>
      <c r="F91" s="191"/>
      <c r="G91" s="191"/>
      <c r="H91" s="191"/>
      <c r="I91" s="191"/>
      <c r="J91" s="192"/>
      <c r="K91" s="192"/>
      <c r="L91" s="192"/>
      <c r="M91" s="192"/>
      <c r="N91" s="192"/>
      <c r="O91" s="192"/>
      <c r="P91" s="192"/>
      <c r="Q91" s="192"/>
      <c r="R91" s="213"/>
    </row>
    <row r="92" spans="1:18" s="197" customFormat="1" ht="20.25">
      <c r="A92" s="194"/>
      <c r="B92" s="195"/>
      <c r="C92" s="195"/>
      <c r="D92" s="195"/>
      <c r="E92" s="195"/>
      <c r="F92" s="195"/>
      <c r="G92" s="195"/>
      <c r="H92" s="195"/>
      <c r="I92" s="195"/>
      <c r="J92" s="196"/>
      <c r="R92" s="214"/>
    </row>
    <row r="93" spans="1:10" s="199" customFormat="1" ht="20.25">
      <c r="A93" s="198"/>
      <c r="J93" s="200"/>
    </row>
  </sheetData>
  <sheetProtection/>
  <mergeCells count="27"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  <mergeCell ref="A1:Q1"/>
    <mergeCell ref="A3:R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</mergeCells>
  <printOptions/>
  <pageMargins left="0.3937007874015748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&amp;L18.06.2010&amp;CTÜRKİYE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</cols>
  <sheetData>
    <row r="2" spans="1:8" ht="18.75" thickBot="1">
      <c r="A2" s="326" t="s">
        <v>90</v>
      </c>
      <c r="B2" s="326"/>
      <c r="C2" s="326"/>
      <c r="D2" s="326"/>
      <c r="E2" s="326"/>
      <c r="F2" s="326"/>
      <c r="G2" s="326"/>
      <c r="H2" s="326"/>
    </row>
    <row r="5" spans="1:8" ht="18.75" customHeight="1">
      <c r="A5" s="327" t="s">
        <v>297</v>
      </c>
      <c r="B5" s="327"/>
      <c r="C5" s="327"/>
      <c r="D5" s="327"/>
      <c r="E5" s="327"/>
      <c r="F5" s="327"/>
      <c r="G5" s="327"/>
      <c r="H5" s="327"/>
    </row>
    <row r="6" spans="2:8" ht="15.75">
      <c r="B6" s="1"/>
      <c r="C6" s="160"/>
      <c r="D6" s="160"/>
      <c r="E6" s="160"/>
      <c r="F6" s="160"/>
      <c r="G6" s="160"/>
      <c r="H6" s="160"/>
    </row>
    <row r="7" spans="2:8" ht="15.75">
      <c r="B7" s="1"/>
      <c r="C7" s="160"/>
      <c r="D7" s="160"/>
      <c r="E7" s="160"/>
      <c r="F7" s="160"/>
      <c r="G7" s="160"/>
      <c r="H7" s="160"/>
    </row>
    <row r="9" spans="1:7" ht="31.5" customHeight="1">
      <c r="A9" s="225"/>
      <c r="B9" s="417" t="s">
        <v>4</v>
      </c>
      <c r="C9" s="418"/>
      <c r="D9" s="417" t="s">
        <v>7</v>
      </c>
      <c r="E9" s="418"/>
      <c r="F9" s="417" t="s">
        <v>3</v>
      </c>
      <c r="G9" s="418"/>
    </row>
    <row r="10" spans="1:7" ht="31.5" customHeight="1">
      <c r="A10" s="226" t="s">
        <v>10</v>
      </c>
      <c r="B10" s="413">
        <v>29</v>
      </c>
      <c r="C10" s="414"/>
      <c r="D10" s="413">
        <v>189</v>
      </c>
      <c r="E10" s="414"/>
      <c r="F10" s="415">
        <v>218</v>
      </c>
      <c r="G10" s="416"/>
    </row>
    <row r="11" spans="1:7" ht="30">
      <c r="A11" s="227" t="s">
        <v>298</v>
      </c>
      <c r="B11" s="419">
        <v>12550000</v>
      </c>
      <c r="C11" s="420"/>
      <c r="D11" s="419">
        <v>21572750</v>
      </c>
      <c r="E11" s="420"/>
      <c r="F11" s="419">
        <v>34122750</v>
      </c>
      <c r="G11" s="420"/>
    </row>
    <row r="12" spans="1:7" ht="45">
      <c r="A12" s="228" t="s">
        <v>299</v>
      </c>
      <c r="B12" s="419">
        <v>5640049</v>
      </c>
      <c r="C12" s="420"/>
      <c r="D12" s="419">
        <v>14870300</v>
      </c>
      <c r="E12" s="420"/>
      <c r="F12" s="419">
        <v>20510349</v>
      </c>
      <c r="G12" s="420"/>
    </row>
    <row r="13" spans="1:7" ht="15">
      <c r="A13" s="229" t="s">
        <v>300</v>
      </c>
      <c r="B13" s="421">
        <f>(B12/B11)*100</f>
        <v>44.940629482071714</v>
      </c>
      <c r="C13" s="422"/>
      <c r="D13" s="421">
        <f>(D12/D11)*100</f>
        <v>68.93094297203648</v>
      </c>
      <c r="E13" s="422"/>
      <c r="F13" s="421">
        <f>(F12/F11)*100</f>
        <v>60.107549948348236</v>
      </c>
      <c r="G13" s="422"/>
    </row>
    <row r="14" spans="1:4" ht="15">
      <c r="A14" s="33" t="s">
        <v>19</v>
      </c>
      <c r="B14" s="33"/>
      <c r="C14" s="33"/>
      <c r="D14" s="33"/>
    </row>
    <row r="15" spans="1:4" ht="15">
      <c r="A15" s="33"/>
      <c r="B15" s="33"/>
      <c r="C15" s="33"/>
      <c r="D15" s="33"/>
    </row>
    <row r="16" spans="1:4" ht="15">
      <c r="A16" s="33"/>
      <c r="B16" s="33"/>
      <c r="C16" s="33"/>
      <c r="D16" s="33"/>
    </row>
    <row r="17" spans="1:4" ht="15">
      <c r="A17" s="33"/>
      <c r="B17" s="33"/>
      <c r="C17" s="33"/>
      <c r="D17" s="33"/>
    </row>
    <row r="18" ht="15.75" customHeight="1"/>
    <row r="19" spans="1:7" ht="15.75" customHeight="1">
      <c r="A19" s="423" t="s">
        <v>301</v>
      </c>
      <c r="B19" s="423"/>
      <c r="C19" s="423"/>
      <c r="D19" s="423"/>
      <c r="E19" s="423"/>
      <c r="F19" s="423"/>
      <c r="G19" s="423"/>
    </row>
    <row r="20" spans="1:7" ht="15.75" customHeight="1">
      <c r="A20" s="423"/>
      <c r="B20" s="423"/>
      <c r="C20" s="423"/>
      <c r="D20" s="423"/>
      <c r="E20" s="423"/>
      <c r="F20" s="423"/>
      <c r="G20" s="423"/>
    </row>
    <row r="21" spans="1:7" ht="31.5" customHeight="1">
      <c r="A21" s="144"/>
      <c r="B21" s="144"/>
      <c r="C21" s="144"/>
      <c r="D21" s="144"/>
      <c r="E21" s="144"/>
      <c r="F21" s="144"/>
      <c r="G21" s="144"/>
    </row>
    <row r="22" spans="1:8" ht="15">
      <c r="A22" s="424"/>
      <c r="B22" s="424"/>
      <c r="C22" s="424"/>
      <c r="D22" s="424"/>
      <c r="E22" s="424"/>
      <c r="F22" s="424"/>
      <c r="G22" s="424"/>
      <c r="H22" s="424"/>
    </row>
    <row r="23" spans="1:7" ht="15">
      <c r="A23" s="230"/>
      <c r="B23" s="417" t="s">
        <v>4</v>
      </c>
      <c r="C23" s="418"/>
      <c r="D23" s="417" t="s">
        <v>7</v>
      </c>
      <c r="E23" s="418"/>
      <c r="F23" s="417" t="s">
        <v>3</v>
      </c>
      <c r="G23" s="418"/>
    </row>
    <row r="24" spans="1:7" ht="15">
      <c r="A24" s="231" t="s">
        <v>10</v>
      </c>
      <c r="B24" s="346">
        <v>109</v>
      </c>
      <c r="C24" s="344"/>
      <c r="D24" s="346">
        <v>943</v>
      </c>
      <c r="E24" s="344"/>
      <c r="F24" s="346">
        <v>1052</v>
      </c>
      <c r="G24" s="425"/>
    </row>
    <row r="25" spans="1:7" ht="30">
      <c r="A25" s="232" t="s">
        <v>298</v>
      </c>
      <c r="B25" s="426">
        <v>294294200</v>
      </c>
      <c r="C25" s="427"/>
      <c r="D25" s="426">
        <v>150723500</v>
      </c>
      <c r="E25" s="427"/>
      <c r="F25" s="426">
        <v>445017700</v>
      </c>
      <c r="G25" s="428"/>
    </row>
    <row r="26" spans="1:7" ht="45">
      <c r="A26" s="233" t="s">
        <v>299</v>
      </c>
      <c r="B26" s="426">
        <v>83979572</v>
      </c>
      <c r="C26" s="428"/>
      <c r="D26" s="426">
        <v>92323766</v>
      </c>
      <c r="E26" s="428"/>
      <c r="F26" s="426">
        <v>176303338</v>
      </c>
      <c r="G26" s="428"/>
    </row>
    <row r="27" spans="1:7" ht="15">
      <c r="A27" s="229" t="s">
        <v>300</v>
      </c>
      <c r="B27" s="421">
        <f>(B26/B25)*100</f>
        <v>28.535924934980027</v>
      </c>
      <c r="C27" s="422"/>
      <c r="D27" s="421">
        <f>(D26/D25)*100</f>
        <v>61.25373017479026</v>
      </c>
      <c r="E27" s="422"/>
      <c r="F27" s="421">
        <f>(F26/F25)*100</f>
        <v>39.61715185710591</v>
      </c>
      <c r="G27" s="422"/>
    </row>
    <row r="28" spans="1:4" ht="15">
      <c r="A28" s="33" t="s">
        <v>19</v>
      </c>
      <c r="B28" s="33"/>
      <c r="C28" s="33"/>
      <c r="D28" s="33"/>
    </row>
  </sheetData>
  <sheetProtection/>
  <mergeCells count="34"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3:C23"/>
    <mergeCell ref="D23:E23"/>
    <mergeCell ref="F23:G23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A19:G20"/>
    <mergeCell ref="A22:H22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7874015748031497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&amp;L18.06.2010&amp;CTÜRKİYE ODALAR ve BORSALAR BİRLİĞİ
Bilgi Hizmetleri Dairesi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A1" sqref="A1:G1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8" max="8" width="10.140625" style="0" bestFit="1" customWidth="1"/>
  </cols>
  <sheetData>
    <row r="1" spans="1:8" ht="19.5" customHeight="1" thickBot="1">
      <c r="A1" s="285" t="s">
        <v>127</v>
      </c>
      <c r="B1" s="285"/>
      <c r="C1" s="285"/>
      <c r="D1" s="285"/>
      <c r="E1" s="285"/>
      <c r="F1" s="285"/>
      <c r="G1" s="285"/>
      <c r="H1" s="138"/>
    </row>
    <row r="4" spans="1:7" ht="15.75" customHeight="1">
      <c r="A4" s="429" t="s">
        <v>302</v>
      </c>
      <c r="B4" s="429"/>
      <c r="C4" s="429"/>
      <c r="D4" s="429"/>
      <c r="E4" s="429"/>
      <c r="F4" s="429"/>
      <c r="G4" s="429"/>
    </row>
    <row r="5" spans="1:7" ht="15">
      <c r="A5" s="429"/>
      <c r="B5" s="429"/>
      <c r="C5" s="429"/>
      <c r="D5" s="429"/>
      <c r="E5" s="429"/>
      <c r="F5" s="429"/>
      <c r="G5" s="429"/>
    </row>
    <row r="7" spans="2:5" ht="15">
      <c r="B7" s="351" t="s">
        <v>145</v>
      </c>
      <c r="C7" s="351"/>
      <c r="D7" s="351"/>
      <c r="E7" s="351"/>
    </row>
    <row r="8" spans="2:5" ht="15.75" customHeight="1">
      <c r="B8" s="234"/>
      <c r="C8" s="234"/>
      <c r="D8" s="234"/>
      <c r="E8" s="234"/>
    </row>
    <row r="9" spans="2:5" ht="15.75" customHeight="1">
      <c r="B9" s="430" t="s">
        <v>303</v>
      </c>
      <c r="C9" s="430" t="s">
        <v>304</v>
      </c>
      <c r="D9" s="430" t="s">
        <v>305</v>
      </c>
      <c r="E9" s="430" t="s">
        <v>306</v>
      </c>
    </row>
    <row r="10" spans="2:5" ht="15">
      <c r="B10" s="430"/>
      <c r="C10" s="430"/>
      <c r="D10" s="431"/>
      <c r="E10" s="431"/>
    </row>
    <row r="11" spans="2:5" ht="29.25" customHeight="1">
      <c r="B11" s="430"/>
      <c r="C11" s="430"/>
      <c r="D11" s="431"/>
      <c r="E11" s="431"/>
    </row>
    <row r="12" spans="2:5" ht="15">
      <c r="B12" s="235" t="s">
        <v>238</v>
      </c>
      <c r="C12" s="236">
        <v>74</v>
      </c>
      <c r="D12" s="237">
        <v>281060000</v>
      </c>
      <c r="E12" s="237">
        <v>79288156</v>
      </c>
    </row>
    <row r="13" spans="2:5" ht="15">
      <c r="B13" s="235" t="s">
        <v>210</v>
      </c>
      <c r="C13" s="236">
        <v>11</v>
      </c>
      <c r="D13" s="237">
        <v>2350000</v>
      </c>
      <c r="E13" s="237">
        <v>1978536</v>
      </c>
    </row>
    <row r="14" spans="2:5" ht="16.5" customHeight="1">
      <c r="B14" s="235" t="s">
        <v>239</v>
      </c>
      <c r="C14" s="236">
        <v>5</v>
      </c>
      <c r="D14" s="237">
        <v>1854200</v>
      </c>
      <c r="E14" s="237">
        <v>682200</v>
      </c>
    </row>
    <row r="15" spans="2:5" ht="15">
      <c r="B15" s="235" t="s">
        <v>245</v>
      </c>
      <c r="C15" s="236">
        <v>3</v>
      </c>
      <c r="D15" s="237">
        <v>270000</v>
      </c>
      <c r="E15" s="237">
        <v>74030</v>
      </c>
    </row>
    <row r="16" spans="2:5" ht="15">
      <c r="B16" s="235" t="s">
        <v>220</v>
      </c>
      <c r="C16" s="236">
        <v>3</v>
      </c>
      <c r="D16" s="237">
        <v>4910000</v>
      </c>
      <c r="E16" s="237">
        <v>720150</v>
      </c>
    </row>
    <row r="17" spans="2:5" ht="15">
      <c r="B17" s="235" t="s">
        <v>211</v>
      </c>
      <c r="C17" s="236">
        <v>2</v>
      </c>
      <c r="D17" s="237">
        <v>800000</v>
      </c>
      <c r="E17" s="237">
        <v>275000</v>
      </c>
    </row>
    <row r="18" spans="2:5" ht="15">
      <c r="B18" s="235" t="s">
        <v>231</v>
      </c>
      <c r="C18" s="236">
        <v>2</v>
      </c>
      <c r="D18" s="237">
        <v>550000</v>
      </c>
      <c r="E18" s="237">
        <v>276500</v>
      </c>
    </row>
    <row r="19" spans="2:5" ht="15">
      <c r="B19" s="235" t="s">
        <v>252</v>
      </c>
      <c r="C19" s="236">
        <v>2</v>
      </c>
      <c r="D19" s="237">
        <v>1000000</v>
      </c>
      <c r="E19" s="237">
        <v>458000</v>
      </c>
    </row>
    <row r="20" spans="2:5" ht="15">
      <c r="B20" s="235" t="s">
        <v>237</v>
      </c>
      <c r="C20" s="236">
        <v>2</v>
      </c>
      <c r="D20" s="237">
        <v>150000</v>
      </c>
      <c r="E20" s="237">
        <v>56000</v>
      </c>
    </row>
    <row r="21" spans="2:5" ht="15">
      <c r="B21" s="235" t="s">
        <v>247</v>
      </c>
      <c r="C21" s="236">
        <v>1</v>
      </c>
      <c r="D21" s="237">
        <v>100000</v>
      </c>
      <c r="E21" s="237">
        <v>40000</v>
      </c>
    </row>
    <row r="22" spans="2:5" ht="15">
      <c r="B22" s="235" t="s">
        <v>205</v>
      </c>
      <c r="C22" s="236">
        <v>1</v>
      </c>
      <c r="D22" s="237">
        <v>1000000</v>
      </c>
      <c r="E22" s="237">
        <v>70000</v>
      </c>
    </row>
    <row r="23" spans="2:5" ht="15">
      <c r="B23" s="235" t="s">
        <v>207</v>
      </c>
      <c r="C23" s="236">
        <v>1</v>
      </c>
      <c r="D23" s="237">
        <v>50000</v>
      </c>
      <c r="E23" s="237">
        <v>25000</v>
      </c>
    </row>
    <row r="24" spans="2:5" ht="15">
      <c r="B24" s="235" t="s">
        <v>241</v>
      </c>
      <c r="C24" s="236">
        <v>1</v>
      </c>
      <c r="D24" s="237">
        <v>100000</v>
      </c>
      <c r="E24" s="237">
        <v>1000</v>
      </c>
    </row>
    <row r="25" spans="2:5" ht="15">
      <c r="B25" s="235" t="s">
        <v>225</v>
      </c>
      <c r="C25" s="236">
        <v>1</v>
      </c>
      <c r="D25" s="237">
        <v>100000</v>
      </c>
      <c r="E25" s="237">
        <v>35000</v>
      </c>
    </row>
    <row r="26" spans="2:5" ht="15">
      <c r="B26" s="432" t="s">
        <v>34</v>
      </c>
      <c r="C26" s="432"/>
      <c r="D26" s="432"/>
      <c r="E26" s="238">
        <f>SUM(E12:E25)</f>
        <v>83979572</v>
      </c>
    </row>
    <row r="27" spans="2:5" ht="15">
      <c r="B27" s="33" t="s">
        <v>19</v>
      </c>
      <c r="C27" s="33"/>
      <c r="D27" s="33"/>
      <c r="E27" s="239"/>
    </row>
    <row r="28" spans="2:5" ht="15" customHeight="1">
      <c r="B28" s="240"/>
      <c r="C28" s="240"/>
      <c r="D28" s="241"/>
      <c r="E28" s="241"/>
    </row>
    <row r="29" spans="2:5" ht="15">
      <c r="B29" s="240"/>
      <c r="C29" s="240"/>
      <c r="D29" s="241"/>
      <c r="E29" s="241"/>
    </row>
    <row r="30" spans="2:5" ht="15">
      <c r="B30" s="240"/>
      <c r="C30" s="240"/>
      <c r="D30" s="241"/>
      <c r="E30" s="241"/>
    </row>
    <row r="31" spans="2:5" ht="15.75" customHeight="1">
      <c r="B31" s="351" t="s">
        <v>170</v>
      </c>
      <c r="C31" s="351"/>
      <c r="D31" s="351"/>
      <c r="E31" s="351"/>
    </row>
    <row r="32" spans="2:5" ht="15">
      <c r="B32" s="242"/>
      <c r="C32" s="242"/>
      <c r="D32" s="242"/>
      <c r="E32" s="242"/>
    </row>
    <row r="33" spans="2:5" ht="15">
      <c r="B33" s="430" t="s">
        <v>303</v>
      </c>
      <c r="C33" s="430" t="s">
        <v>304</v>
      </c>
      <c r="D33" s="430" t="s">
        <v>305</v>
      </c>
      <c r="E33" s="430" t="s">
        <v>306</v>
      </c>
    </row>
    <row r="34" spans="2:5" ht="15">
      <c r="B34" s="430"/>
      <c r="C34" s="430"/>
      <c r="D34" s="431"/>
      <c r="E34" s="431"/>
    </row>
    <row r="35" spans="2:5" ht="29.25" customHeight="1">
      <c r="B35" s="430"/>
      <c r="C35" s="430"/>
      <c r="D35" s="431"/>
      <c r="E35" s="431"/>
    </row>
    <row r="36" spans="2:5" ht="15">
      <c r="B36" s="235" t="s">
        <v>238</v>
      </c>
      <c r="C36" s="236">
        <v>491</v>
      </c>
      <c r="D36" s="237">
        <v>74887181</v>
      </c>
      <c r="E36" s="237">
        <v>49586129</v>
      </c>
    </row>
    <row r="37" spans="2:5" ht="15">
      <c r="B37" s="235" t="s">
        <v>211</v>
      </c>
      <c r="C37" s="236">
        <v>125</v>
      </c>
      <c r="D37" s="237">
        <v>15115800</v>
      </c>
      <c r="E37" s="237">
        <v>8438746</v>
      </c>
    </row>
    <row r="38" spans="2:5" ht="15">
      <c r="B38" s="235" t="s">
        <v>210</v>
      </c>
      <c r="C38" s="236">
        <v>78</v>
      </c>
      <c r="D38" s="237">
        <v>9375602</v>
      </c>
      <c r="E38" s="237">
        <v>4887552</v>
      </c>
    </row>
    <row r="39" spans="2:5" ht="15">
      <c r="B39" s="235" t="s">
        <v>239</v>
      </c>
      <c r="C39" s="236">
        <v>65</v>
      </c>
      <c r="D39" s="237">
        <v>6970002</v>
      </c>
      <c r="E39" s="237">
        <v>3590457</v>
      </c>
    </row>
    <row r="40" spans="2:5" ht="15">
      <c r="B40" s="235" t="s">
        <v>252</v>
      </c>
      <c r="C40" s="236">
        <v>33</v>
      </c>
      <c r="D40" s="237">
        <v>2590001</v>
      </c>
      <c r="E40" s="237">
        <v>1653233</v>
      </c>
    </row>
    <row r="41" spans="2:5" ht="15">
      <c r="B41" s="235" t="s">
        <v>237</v>
      </c>
      <c r="C41" s="236">
        <v>18</v>
      </c>
      <c r="D41" s="237">
        <v>9790150</v>
      </c>
      <c r="E41" s="237">
        <v>7100106</v>
      </c>
    </row>
    <row r="42" spans="2:5" ht="15">
      <c r="B42" s="235" t="s">
        <v>213</v>
      </c>
      <c r="C42" s="236">
        <v>12</v>
      </c>
      <c r="D42" s="237">
        <v>2535000</v>
      </c>
      <c r="E42" s="237">
        <v>1577900</v>
      </c>
    </row>
    <row r="43" spans="2:5" ht="15">
      <c r="B43" s="235" t="s">
        <v>246</v>
      </c>
      <c r="C43" s="236">
        <v>9</v>
      </c>
      <c r="D43" s="237">
        <v>2228000</v>
      </c>
      <c r="E43" s="237">
        <v>1539500</v>
      </c>
    </row>
    <row r="44" spans="2:5" ht="15">
      <c r="B44" s="235" t="s">
        <v>235</v>
      </c>
      <c r="C44" s="236">
        <v>9</v>
      </c>
      <c r="D44" s="237">
        <v>1215000</v>
      </c>
      <c r="E44" s="237">
        <v>695000</v>
      </c>
    </row>
    <row r="45" spans="2:5" ht="15">
      <c r="B45" s="235" t="s">
        <v>231</v>
      </c>
      <c r="C45" s="236">
        <v>8</v>
      </c>
      <c r="D45" s="237">
        <v>1025550</v>
      </c>
      <c r="E45" s="237">
        <v>774477</v>
      </c>
    </row>
    <row r="46" spans="2:5" ht="15">
      <c r="B46" s="235" t="s">
        <v>205</v>
      </c>
      <c r="C46" s="236">
        <v>8</v>
      </c>
      <c r="D46" s="237">
        <v>1045001</v>
      </c>
      <c r="E46" s="237">
        <v>750920</v>
      </c>
    </row>
    <row r="47" spans="2:5" ht="16.5" customHeight="1">
      <c r="B47" s="235" t="s">
        <v>220</v>
      </c>
      <c r="C47" s="236">
        <v>7</v>
      </c>
      <c r="D47" s="237">
        <v>570005</v>
      </c>
      <c r="E47" s="237">
        <v>256720</v>
      </c>
    </row>
    <row r="48" spans="2:5" ht="15">
      <c r="B48" s="235" t="s">
        <v>265</v>
      </c>
      <c r="C48" s="236">
        <v>6</v>
      </c>
      <c r="D48" s="237">
        <v>465000</v>
      </c>
      <c r="E48" s="237">
        <v>382500</v>
      </c>
    </row>
    <row r="49" spans="2:5" ht="15">
      <c r="B49" s="235" t="s">
        <v>245</v>
      </c>
      <c r="C49" s="236">
        <v>6</v>
      </c>
      <c r="D49" s="237">
        <v>360270</v>
      </c>
      <c r="E49" s="237">
        <v>219074</v>
      </c>
    </row>
    <row r="50" spans="2:5" ht="15">
      <c r="B50" s="235" t="s">
        <v>249</v>
      </c>
      <c r="C50" s="236">
        <v>4</v>
      </c>
      <c r="D50" s="237">
        <v>1025000</v>
      </c>
      <c r="E50" s="237">
        <v>36500</v>
      </c>
    </row>
    <row r="51" spans="2:5" ht="15">
      <c r="B51" s="235" t="s">
        <v>207</v>
      </c>
      <c r="C51" s="236">
        <v>4</v>
      </c>
      <c r="D51" s="237">
        <v>2350050</v>
      </c>
      <c r="E51" s="237">
        <v>784025</v>
      </c>
    </row>
    <row r="52" spans="2:5" ht="15">
      <c r="B52" s="235" t="s">
        <v>236</v>
      </c>
      <c r="C52" s="236">
        <v>3</v>
      </c>
      <c r="D52" s="237">
        <v>168000</v>
      </c>
      <c r="E52" s="237">
        <v>87920</v>
      </c>
    </row>
    <row r="53" spans="2:5" ht="15">
      <c r="B53" s="235" t="s">
        <v>263</v>
      </c>
      <c r="C53" s="236">
        <v>3</v>
      </c>
      <c r="D53" s="237">
        <v>1900000</v>
      </c>
      <c r="E53" s="237">
        <v>1652000</v>
      </c>
    </row>
    <row r="54" spans="2:5" ht="15">
      <c r="B54" s="235" t="s">
        <v>226</v>
      </c>
      <c r="C54" s="236">
        <v>3</v>
      </c>
      <c r="D54" s="237">
        <v>170000</v>
      </c>
      <c r="E54" s="237">
        <v>130000</v>
      </c>
    </row>
    <row r="55" spans="2:5" ht="15">
      <c r="B55" s="235" t="s">
        <v>269</v>
      </c>
      <c r="C55" s="236">
        <v>3</v>
      </c>
      <c r="D55" s="237">
        <v>400000</v>
      </c>
      <c r="E55" s="237">
        <v>273250</v>
      </c>
    </row>
    <row r="56" spans="2:5" ht="15">
      <c r="B56" s="235" t="s">
        <v>242</v>
      </c>
      <c r="C56" s="236">
        <v>3</v>
      </c>
      <c r="D56" s="237">
        <v>565000</v>
      </c>
      <c r="E56" s="237">
        <v>282000</v>
      </c>
    </row>
    <row r="57" spans="2:5" ht="15">
      <c r="B57" s="235" t="s">
        <v>218</v>
      </c>
      <c r="C57" s="236">
        <v>3</v>
      </c>
      <c r="D57" s="237">
        <v>370000</v>
      </c>
      <c r="E57" s="237">
        <v>194500</v>
      </c>
    </row>
    <row r="58" spans="2:5" ht="15">
      <c r="B58" s="235" t="s">
        <v>230</v>
      </c>
      <c r="C58" s="236">
        <v>3</v>
      </c>
      <c r="D58" s="237">
        <v>320000</v>
      </c>
      <c r="E58" s="237">
        <v>102975</v>
      </c>
    </row>
    <row r="59" spans="2:5" ht="15">
      <c r="B59" s="235" t="s">
        <v>272</v>
      </c>
      <c r="C59" s="236">
        <v>3</v>
      </c>
      <c r="D59" s="237">
        <v>600000</v>
      </c>
      <c r="E59" s="237">
        <v>248500</v>
      </c>
    </row>
    <row r="60" spans="2:5" ht="15">
      <c r="B60" s="235" t="s">
        <v>258</v>
      </c>
      <c r="C60" s="236">
        <v>3</v>
      </c>
      <c r="D60" s="237">
        <v>375000</v>
      </c>
      <c r="E60" s="237">
        <v>289250</v>
      </c>
    </row>
    <row r="61" spans="2:5" ht="15">
      <c r="B61" s="235" t="s">
        <v>281</v>
      </c>
      <c r="C61" s="236">
        <v>2</v>
      </c>
      <c r="D61" s="237">
        <v>1200000</v>
      </c>
      <c r="E61" s="237">
        <v>1200000</v>
      </c>
    </row>
    <row r="62" spans="2:5" ht="15">
      <c r="B62" s="235" t="s">
        <v>256</v>
      </c>
      <c r="C62" s="236">
        <v>2</v>
      </c>
      <c r="D62" s="237">
        <v>550000</v>
      </c>
      <c r="E62" s="237">
        <v>400000</v>
      </c>
    </row>
    <row r="63" spans="2:5" ht="15">
      <c r="B63" s="235" t="s">
        <v>248</v>
      </c>
      <c r="C63" s="236">
        <v>2</v>
      </c>
      <c r="D63" s="237">
        <v>3020000</v>
      </c>
      <c r="E63" s="237">
        <v>3020000</v>
      </c>
    </row>
    <row r="64" spans="2:5" ht="15">
      <c r="B64" s="235" t="s">
        <v>271</v>
      </c>
      <c r="C64" s="236">
        <v>2</v>
      </c>
      <c r="D64" s="237">
        <v>520000</v>
      </c>
      <c r="E64" s="237">
        <v>3000</v>
      </c>
    </row>
    <row r="65" spans="2:5" ht="15">
      <c r="B65" s="235" t="s">
        <v>247</v>
      </c>
      <c r="C65" s="236">
        <v>2</v>
      </c>
      <c r="D65" s="237">
        <v>150100</v>
      </c>
      <c r="E65" s="237">
        <v>130040</v>
      </c>
    </row>
    <row r="66" spans="2:5" ht="15">
      <c r="B66" s="235" t="s">
        <v>259</v>
      </c>
      <c r="C66" s="236">
        <v>2</v>
      </c>
      <c r="D66" s="237">
        <v>530000</v>
      </c>
      <c r="E66" s="237">
        <v>265000</v>
      </c>
    </row>
    <row r="67" spans="2:5" ht="15">
      <c r="B67" s="235" t="s">
        <v>224</v>
      </c>
      <c r="C67" s="236">
        <v>2</v>
      </c>
      <c r="D67" s="237">
        <v>60000</v>
      </c>
      <c r="E67" s="237">
        <v>55800</v>
      </c>
    </row>
    <row r="68" spans="2:5" ht="15">
      <c r="B68" s="235" t="s">
        <v>214</v>
      </c>
      <c r="C68" s="236">
        <v>1</v>
      </c>
      <c r="D68" s="237">
        <v>5000</v>
      </c>
      <c r="E68" s="237">
        <v>5000</v>
      </c>
    </row>
    <row r="69" spans="2:5" ht="15">
      <c r="B69" s="235" t="s">
        <v>206</v>
      </c>
      <c r="C69" s="236">
        <v>1</v>
      </c>
      <c r="D69" s="237">
        <v>1000000</v>
      </c>
      <c r="E69" s="237">
        <v>250000</v>
      </c>
    </row>
    <row r="70" spans="2:5" ht="15">
      <c r="B70" s="235" t="s">
        <v>223</v>
      </c>
      <c r="C70" s="236">
        <v>1</v>
      </c>
      <c r="D70" s="237">
        <v>400000</v>
      </c>
      <c r="E70" s="237">
        <v>200000</v>
      </c>
    </row>
    <row r="71" spans="2:5" ht="15">
      <c r="B71" s="235" t="s">
        <v>221</v>
      </c>
      <c r="C71" s="236">
        <v>1</v>
      </c>
      <c r="D71" s="237">
        <v>50000</v>
      </c>
      <c r="E71" s="237">
        <v>32500</v>
      </c>
    </row>
    <row r="72" spans="2:5" ht="15">
      <c r="B72" s="235" t="s">
        <v>270</v>
      </c>
      <c r="C72" s="236">
        <v>1</v>
      </c>
      <c r="D72" s="237">
        <v>150000</v>
      </c>
      <c r="E72" s="237">
        <v>114000</v>
      </c>
    </row>
    <row r="73" spans="2:5" ht="15">
      <c r="B73" s="235" t="s">
        <v>268</v>
      </c>
      <c r="C73" s="236">
        <v>1</v>
      </c>
      <c r="D73" s="237">
        <v>150000</v>
      </c>
      <c r="E73" s="237">
        <v>75000</v>
      </c>
    </row>
    <row r="74" spans="2:5" ht="15">
      <c r="B74" s="235" t="s">
        <v>266</v>
      </c>
      <c r="C74" s="236">
        <v>1</v>
      </c>
      <c r="D74" s="237">
        <v>50000</v>
      </c>
      <c r="E74" s="237">
        <v>12500</v>
      </c>
    </row>
    <row r="75" spans="2:5" ht="15">
      <c r="B75" s="235" t="s">
        <v>262</v>
      </c>
      <c r="C75" s="236">
        <v>1</v>
      </c>
      <c r="D75" s="237">
        <v>300000</v>
      </c>
      <c r="E75" s="237">
        <v>150000</v>
      </c>
    </row>
    <row r="76" spans="2:5" ht="15">
      <c r="B76" s="235" t="s">
        <v>261</v>
      </c>
      <c r="C76" s="236">
        <v>1</v>
      </c>
      <c r="D76" s="237">
        <v>400000</v>
      </c>
      <c r="E76" s="237">
        <v>10000</v>
      </c>
    </row>
    <row r="77" spans="2:5" ht="15">
      <c r="B77" s="235" t="s">
        <v>284</v>
      </c>
      <c r="C77" s="236">
        <v>1</v>
      </c>
      <c r="D77" s="237">
        <v>30000</v>
      </c>
      <c r="E77" s="237">
        <v>30000</v>
      </c>
    </row>
    <row r="78" spans="2:5" ht="15">
      <c r="B78" s="235" t="s">
        <v>254</v>
      </c>
      <c r="C78" s="236">
        <v>1</v>
      </c>
      <c r="D78" s="237">
        <v>5000</v>
      </c>
      <c r="E78" s="237">
        <v>5000</v>
      </c>
    </row>
    <row r="79" spans="2:5" ht="15">
      <c r="B79" s="235" t="s">
        <v>267</v>
      </c>
      <c r="C79" s="236">
        <v>1</v>
      </c>
      <c r="D79" s="237">
        <v>150000</v>
      </c>
      <c r="E79" s="237">
        <v>150000</v>
      </c>
    </row>
    <row r="80" spans="2:5" ht="15">
      <c r="B80" s="235" t="s">
        <v>243</v>
      </c>
      <c r="C80" s="236">
        <v>1</v>
      </c>
      <c r="D80" s="237">
        <v>5000000</v>
      </c>
      <c r="E80" s="237">
        <v>300000</v>
      </c>
    </row>
    <row r="81" spans="2:5" ht="15">
      <c r="B81" s="235" t="s">
        <v>250</v>
      </c>
      <c r="C81" s="236">
        <v>1</v>
      </c>
      <c r="D81" s="237">
        <v>10000</v>
      </c>
      <c r="E81" s="237">
        <v>1000</v>
      </c>
    </row>
    <row r="82" spans="2:5" ht="15">
      <c r="B82" s="235" t="s">
        <v>280</v>
      </c>
      <c r="C82" s="236">
        <v>1</v>
      </c>
      <c r="D82" s="237">
        <v>300000</v>
      </c>
      <c r="E82" s="237">
        <v>230000</v>
      </c>
    </row>
    <row r="83" spans="2:5" ht="15">
      <c r="B83" s="235" t="s">
        <v>232</v>
      </c>
      <c r="C83" s="236">
        <v>1</v>
      </c>
      <c r="D83" s="237">
        <v>150000</v>
      </c>
      <c r="E83" s="237">
        <v>49500</v>
      </c>
    </row>
    <row r="84" spans="2:5" ht="15">
      <c r="B84" s="235" t="s">
        <v>229</v>
      </c>
      <c r="C84" s="236">
        <v>1</v>
      </c>
      <c r="D84" s="237">
        <v>50000</v>
      </c>
      <c r="E84" s="237">
        <v>50000</v>
      </c>
    </row>
    <row r="85" spans="2:5" ht="15">
      <c r="B85" s="235" t="s">
        <v>209</v>
      </c>
      <c r="C85" s="236">
        <v>1</v>
      </c>
      <c r="D85" s="237">
        <v>50000</v>
      </c>
      <c r="E85" s="237">
        <v>25000</v>
      </c>
    </row>
    <row r="86" spans="2:5" ht="15" customHeight="1">
      <c r="B86" s="235" t="s">
        <v>219</v>
      </c>
      <c r="C86" s="236">
        <v>1</v>
      </c>
      <c r="D86" s="237">
        <v>30000</v>
      </c>
      <c r="E86" s="237">
        <v>29950</v>
      </c>
    </row>
    <row r="87" spans="2:5" ht="15">
      <c r="B87" s="432" t="s">
        <v>34</v>
      </c>
      <c r="C87" s="432"/>
      <c r="D87" s="432"/>
      <c r="E87" s="238">
        <f>SUM(E36:E86)</f>
        <v>92326524</v>
      </c>
    </row>
  </sheetData>
  <sheetProtection/>
  <mergeCells count="14">
    <mergeCell ref="B87:D87"/>
    <mergeCell ref="B26:D26"/>
    <mergeCell ref="B31:E31"/>
    <mergeCell ref="B33:B35"/>
    <mergeCell ref="C33:C35"/>
    <mergeCell ref="D33:D35"/>
    <mergeCell ref="E33:E35"/>
    <mergeCell ref="A1:G1"/>
    <mergeCell ref="A4:G5"/>
    <mergeCell ref="B7:E7"/>
    <mergeCell ref="B9:B11"/>
    <mergeCell ref="C9:C11"/>
    <mergeCell ref="D9:D11"/>
    <mergeCell ref="E9:E11"/>
  </mergeCells>
  <hyperlinks>
    <hyperlink ref="B12" r:id="rId1" display="http://www.ticaretsicil.gov.tr/istatistik/yabanci_iller_detay.php?il_kod=34&amp;yil0=2010"/>
    <hyperlink ref="B13" r:id="rId2" display="http://www.ticaretsicil.gov.tr/istatistik/yabanci_iller_detay.php?il_kod=6&amp;yil0=2010"/>
    <hyperlink ref="B14" r:id="rId3" display="http://www.ticaretsicil.gov.tr/istatistik/yabanci_iller_detay.php?il_kod=35&amp;yil0=2010"/>
    <hyperlink ref="B15" r:id="rId4" display="http://www.ticaretsicil.gov.tr/istatistik/yabanci_iller_detay.php?il_kod=41&amp;yil0=2010"/>
    <hyperlink ref="B16" r:id="rId5" display="http://www.ticaretsicil.gov.tr/istatistik/yabanci_iller_detay.php?il_kod=16&amp;yil0=2010"/>
    <hyperlink ref="B17" r:id="rId6" display="http://www.ticaretsicil.gov.tr/istatistik/yabanci_iller_detay.php?il_kod=7&amp;yil0=2010"/>
    <hyperlink ref="B18" r:id="rId7" display="http://www.ticaretsicil.gov.tr/istatistik/yabanci_iller_detay.php?il_kod=27&amp;yil0=2010"/>
    <hyperlink ref="B19" r:id="rId8" display="http://www.ticaretsicil.gov.tr/istatistik/yabanci_iller_detay.php?il_kod=48&amp;yil0=2010"/>
    <hyperlink ref="B20" r:id="rId9" display="http://www.ticaretsicil.gov.tr/istatistik/yabanci_iller_detay.php?il_kod=33&amp;yil0=2010"/>
    <hyperlink ref="B21" r:id="rId10" display="http://www.ticaretsicil.gov.tr/istatistik/yabanci_iller_detay.php?il_kod=43&amp;yil0=2010"/>
    <hyperlink ref="B22" r:id="rId11" display="http://www.ticaretsicil.gov.tr/istatistik/yabanci_iller_detay.php?il_kod=1&amp;yil0=2010"/>
    <hyperlink ref="B23" r:id="rId12" display="http://www.ticaretsicil.gov.tr/istatistik/yabanci_iller_detay.php?il_kod=3&amp;yil0=2010"/>
    <hyperlink ref="B24" r:id="rId13" display="http://www.ticaretsicil.gov.tr/istatistik/yabanci_iller_detay.php?il_kod=37&amp;yil0=2010"/>
    <hyperlink ref="B25" r:id="rId14" display="http://www.ticaretsicil.gov.tr/istatistik/yabanci_iller_detay.php?il_kod=21&amp;yil0=2010"/>
    <hyperlink ref="B36" r:id="rId15" display="http://www.ticaretsicil.gov.tr/istatistik/yabanci_iller_detay.php?il_kod=34&amp;yil0=2010"/>
    <hyperlink ref="B37" r:id="rId16" display="http://www.ticaretsicil.gov.tr/istatistik/yabanci_iller_detay.php?il_kod=7&amp;yil0=2010"/>
    <hyperlink ref="B38" r:id="rId17" display="http://www.ticaretsicil.gov.tr/istatistik/yabanci_iller_detay.php?il_kod=6&amp;yil0=2010"/>
    <hyperlink ref="B39" r:id="rId18" display="http://www.ticaretsicil.gov.tr/istatistik/yabanci_iller_detay.php?il_kod=35&amp;yil0=2010"/>
    <hyperlink ref="B40" r:id="rId19" display="http://www.ticaretsicil.gov.tr/istatistik/yabanci_iller_detay.php?il_kod=48&amp;yil0=2010"/>
    <hyperlink ref="B41" r:id="rId20" display="http://www.ticaretsicil.gov.tr/istatistik/yabanci_iller_detay.php?il_kod=33&amp;yil0=2010"/>
    <hyperlink ref="B42" r:id="rId21" display="http://www.ticaretsicil.gov.tr/istatistik/yabanci_iller_detay.php?il_kod=9&amp;yil0=2010"/>
    <hyperlink ref="B43" r:id="rId22" display="http://www.ticaretsicil.gov.tr/istatistik/yabanci_iller_detay.php?il_kod=42&amp;yil0=2010"/>
    <hyperlink ref="B44" r:id="rId23" display="http://www.ticaretsicil.gov.tr/istatistik/yabanci_iller_detay.php?il_kod=31&amp;yil0=2010"/>
    <hyperlink ref="B45" r:id="rId24" display="http://www.ticaretsicil.gov.tr/istatistik/yabanci_iller_detay.php?il_kod=27&amp;yil0=2010"/>
    <hyperlink ref="B46" r:id="rId25" display="http://www.ticaretsicil.gov.tr/istatistik/yabanci_iller_detay.php?il_kod=1&amp;yil0=2010"/>
    <hyperlink ref="B47" r:id="rId26" display="http://www.ticaretsicil.gov.tr/istatistik/yabanci_iller_detay.php?il_kod=16&amp;yil0=2010"/>
    <hyperlink ref="B48" r:id="rId27" display="http://www.ticaretsicil.gov.tr/istatistik/yabanci_iller_detay.php?il_kod=61&amp;yil0=2010"/>
    <hyperlink ref="B49" r:id="rId28" display="http://www.ticaretsicil.gov.tr/istatistik/yabanci_iller_detay.php?il_kod=41&amp;yil0=2010"/>
    <hyperlink ref="B50" r:id="rId29" display="http://www.ticaretsicil.gov.tr/istatistik/yabanci_iller_detay.php?il_kod=45&amp;yil0=2010"/>
    <hyperlink ref="B51" r:id="rId30" display="http://www.ticaretsicil.gov.tr/istatistik/yabanci_iller_detay.php?il_kod=3&amp;yil0=2010"/>
    <hyperlink ref="B52" r:id="rId31" display="http://www.ticaretsicil.gov.tr/istatistik/yabanci_iller_detay.php?il_kod=32&amp;yil0=2010"/>
    <hyperlink ref="B53" r:id="rId32" display="http://www.ticaretsicil.gov.tr/istatistik/yabanci_iller_detay.php?il_kod=59&amp;yil0=2010"/>
    <hyperlink ref="B54" r:id="rId33" display="http://www.ticaretsicil.gov.tr/istatistik/yabanci_iller_detay.php?il_kod=22&amp;yil0=2010"/>
    <hyperlink ref="B55" r:id="rId34" display="http://www.ticaretsicil.gov.tr/istatistik/yabanci_iller_detay.php?il_kod=65&amp;yil0=2010"/>
    <hyperlink ref="B56" r:id="rId35" display="http://www.ticaretsicil.gov.tr/istatistik/yabanci_iller_detay.php?il_kod=38&amp;yil0=2010"/>
    <hyperlink ref="B57" r:id="rId36" display="http://www.ticaretsicil.gov.tr/istatistik/yabanci_iller_detay.php?il_kod=14&amp;yil0=2010"/>
    <hyperlink ref="B58" r:id="rId37" display="http://www.ticaretsicil.gov.tr/istatistik/yabanci_iller_detay.php?il_kod=26&amp;yil0=2010"/>
    <hyperlink ref="B59" r:id="rId38" display="http://www.ticaretsicil.gov.tr/istatistik/yabanci_iller_detay.php?il_kod=68&amp;yil0=2010"/>
    <hyperlink ref="B60" r:id="rId39" display="http://www.ticaretsicil.gov.tr/istatistik/yabanci_iller_detay.php?il_kod=54&amp;yil0=2010"/>
    <hyperlink ref="B61" r:id="rId40" display="http://www.ticaretsicil.gov.tr/istatistik/yabanci_iller_detay.php?il_kod=77&amp;yil0=2010"/>
    <hyperlink ref="B62" r:id="rId41" display="http://www.ticaretsicil.gov.tr/istatistik/yabanci_iller_detay.php?il_kod=52&amp;yil0=2010"/>
    <hyperlink ref="B63" r:id="rId42" display="http://www.ticaretsicil.gov.tr/istatistik/yabanci_iller_detay.php?il_kod=44&amp;yil0=2010"/>
    <hyperlink ref="B64" r:id="rId43" display="http://www.ticaretsicil.gov.tr/istatistik/yabanci_iller_detay.php?il_kod=67&amp;yil0=2010"/>
    <hyperlink ref="B65" r:id="rId44" display="http://www.ticaretsicil.gov.tr/istatistik/yabanci_iller_detay.php?il_kod=43&amp;yil0=2010"/>
    <hyperlink ref="B66" r:id="rId45" display="http://www.ticaretsicil.gov.tr/istatistik/yabanci_iller_detay.php?il_kod=55&amp;yil0=2010"/>
    <hyperlink ref="B67" r:id="rId46" display="http://www.ticaretsicil.gov.tr/istatistik/yabanci_iller_detay.php?il_kod=20&amp;yil0=2010"/>
    <hyperlink ref="B68" r:id="rId47" display="http://www.ticaretsicil.gov.tr/istatistik/yabanci_iller_detay.php?il_kod=10&amp;yil0=2010"/>
    <hyperlink ref="B69" r:id="rId48" display="http://www.ticaretsicil.gov.tr/istatistik/yabanci_iller_detay.php?il_kod=2&amp;yil0=2010"/>
    <hyperlink ref="B70" r:id="rId49" display="http://www.ticaretsicil.gov.tr/istatistik/yabanci_iller_detay.php?il_kod=19&amp;yil0=2010"/>
    <hyperlink ref="B71" r:id="rId50" display="http://www.ticaretsicil.gov.tr/istatistik/yabanci_iller_detay.php?il_kod=17&amp;yil0=2010"/>
    <hyperlink ref="B72" r:id="rId51" display="http://www.ticaretsicil.gov.tr/istatistik/yabanci_iller_detay.php?il_kod=66&amp;yil0=2010"/>
    <hyperlink ref="B73" r:id="rId52" display="http://www.ticaretsicil.gov.tr/istatistik/yabanci_iller_detay.php?il_kod=64&amp;yil0=2010"/>
    <hyperlink ref="B74" r:id="rId53" display="http://www.ticaretsicil.gov.tr/istatistik/yabanci_iller_detay.php?il_kod=62&amp;yil0=2010"/>
    <hyperlink ref="B75" r:id="rId54" display="http://www.ticaretsicil.gov.tr/istatistik/yabanci_iller_detay.php?il_kod=58&amp;yil0=2010"/>
    <hyperlink ref="B76" r:id="rId55" display="http://www.ticaretsicil.gov.tr/istatistik/yabanci_iller_detay.php?il_kod=57&amp;yil0=2010"/>
    <hyperlink ref="B77" r:id="rId56" display="http://www.ticaretsicil.gov.tr/istatistik/yabanci_iller_detay.php?il_kod=80&amp;yil0=2010"/>
    <hyperlink ref="B78" r:id="rId57" display="http://www.ticaretsicil.gov.tr/istatistik/yabanci_iller_detay.php?il_kod=50&amp;yil0=2010"/>
    <hyperlink ref="B79" r:id="rId58" display="http://www.ticaretsicil.gov.tr/istatistik/yabanci_iller_detay.php?il_kod=63&amp;yil0=2010"/>
    <hyperlink ref="B80" r:id="rId59" display="http://www.ticaretsicil.gov.tr/istatistik/yabanci_iller_detay.php?il_kod=39&amp;yil0=2010"/>
    <hyperlink ref="B81" r:id="rId60" display="http://www.ticaretsicil.gov.tr/istatistik/yabanci_iller_detay.php?il_kod=46&amp;yil0=2010"/>
    <hyperlink ref="B82" r:id="rId61" display="http://www.ticaretsicil.gov.tr/istatistik/yabanci_iller_detay.php?il_kod=76&amp;yil0=2010"/>
    <hyperlink ref="B83" r:id="rId62" display="http://www.ticaretsicil.gov.tr/istatistik/yabanci_iller_detay.php?il_kod=28&amp;yil0=2010"/>
    <hyperlink ref="B84" r:id="rId63" display="http://www.ticaretsicil.gov.tr/istatistik/yabanci_iller_detay.php?il_kod=25&amp;yil0=2010"/>
    <hyperlink ref="B85" r:id="rId64" display="http://www.ticaretsicil.gov.tr/istatistik/yabanci_iller_detay.php?il_kod=5&amp;yil0=2010"/>
    <hyperlink ref="B86" r:id="rId65" display="http://www.ticaretsicil.gov.tr/istatistik/yabanci_iller_detay.php?il_kod=15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66"/>
  <headerFooter>
    <oddFooter>&amp;L18.06.2010&amp;CTÜRKİYE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1" sqref="A1:G1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7" max="7" width="11.421875" style="0" customWidth="1"/>
    <col min="9" max="9" width="20.140625" style="0" bestFit="1" customWidth="1"/>
  </cols>
  <sheetData>
    <row r="1" spans="1:7" ht="18.75" customHeight="1" thickBot="1">
      <c r="A1" s="285" t="s">
        <v>127</v>
      </c>
      <c r="B1" s="285"/>
      <c r="C1" s="285"/>
      <c r="D1" s="285"/>
      <c r="E1" s="285"/>
      <c r="F1" s="285"/>
      <c r="G1" s="285"/>
    </row>
    <row r="4" spans="2:7" ht="15.75">
      <c r="B4" s="327" t="s">
        <v>307</v>
      </c>
      <c r="C4" s="327"/>
      <c r="D4" s="327"/>
      <c r="E4" s="327"/>
      <c r="F4" s="327"/>
      <c r="G4" s="327"/>
    </row>
    <row r="7" spans="2:5" ht="15">
      <c r="B7" s="351" t="s">
        <v>145</v>
      </c>
      <c r="C7" s="351"/>
      <c r="D7" s="351"/>
      <c r="E7" s="351"/>
    </row>
    <row r="8" spans="2:5" ht="15.75" customHeight="1">
      <c r="B8" s="234"/>
      <c r="C8" s="234"/>
      <c r="D8" s="234"/>
      <c r="E8" s="234"/>
    </row>
    <row r="9" spans="2:5" ht="15.75" customHeight="1">
      <c r="B9" s="430" t="s">
        <v>308</v>
      </c>
      <c r="C9" s="430" t="s">
        <v>309</v>
      </c>
      <c r="D9" s="430" t="s">
        <v>305</v>
      </c>
      <c r="E9" s="430" t="s">
        <v>306</v>
      </c>
    </row>
    <row r="10" spans="2:5" ht="15">
      <c r="B10" s="430"/>
      <c r="C10" s="430"/>
      <c r="D10" s="431"/>
      <c r="E10" s="431"/>
    </row>
    <row r="11" spans="2:5" ht="29.25" customHeight="1">
      <c r="B11" s="430"/>
      <c r="C11" s="430"/>
      <c r="D11" s="431"/>
      <c r="E11" s="431"/>
    </row>
    <row r="12" spans="2:5" ht="15">
      <c r="B12" s="236" t="s">
        <v>310</v>
      </c>
      <c r="C12" s="236">
        <v>10</v>
      </c>
      <c r="D12" s="237">
        <v>1950000</v>
      </c>
      <c r="E12" s="237">
        <v>623502</v>
      </c>
    </row>
    <row r="13" spans="2:5" ht="15">
      <c r="B13" s="236" t="s">
        <v>311</v>
      </c>
      <c r="C13" s="236">
        <v>5</v>
      </c>
      <c r="D13" s="237">
        <v>1300000</v>
      </c>
      <c r="E13" s="237">
        <v>75103</v>
      </c>
    </row>
    <row r="14" spans="2:5" ht="16.5" customHeight="1">
      <c r="B14" s="236" t="s">
        <v>312</v>
      </c>
      <c r="C14" s="236">
        <v>5</v>
      </c>
      <c r="D14" s="237">
        <v>4700000</v>
      </c>
      <c r="E14" s="237">
        <v>907897</v>
      </c>
    </row>
    <row r="15" spans="2:5" ht="15">
      <c r="B15" s="236" t="s">
        <v>313</v>
      </c>
      <c r="C15" s="236">
        <v>2</v>
      </c>
      <c r="D15" s="237">
        <v>200000</v>
      </c>
      <c r="E15" s="237">
        <v>20000</v>
      </c>
    </row>
    <row r="16" spans="2:5" ht="18" customHeight="1">
      <c r="B16" s="236" t="s">
        <v>314</v>
      </c>
      <c r="C16" s="236">
        <v>2</v>
      </c>
      <c r="D16" s="237">
        <v>150000</v>
      </c>
      <c r="E16" s="237">
        <v>10000</v>
      </c>
    </row>
    <row r="17" spans="2:5" ht="15">
      <c r="B17" s="236" t="s">
        <v>315</v>
      </c>
      <c r="C17" s="236">
        <v>2</v>
      </c>
      <c r="D17" s="237">
        <v>100000</v>
      </c>
      <c r="E17" s="236">
        <v>504</v>
      </c>
    </row>
    <row r="18" spans="2:5" ht="15">
      <c r="B18" s="236" t="s">
        <v>316</v>
      </c>
      <c r="C18" s="236">
        <v>2</v>
      </c>
      <c r="D18" s="237">
        <v>550000</v>
      </c>
      <c r="E18" s="237">
        <v>32500</v>
      </c>
    </row>
    <row r="19" spans="2:5" ht="15">
      <c r="B19" s="236" t="s">
        <v>317</v>
      </c>
      <c r="C19" s="236">
        <v>1</v>
      </c>
      <c r="D19" s="237">
        <v>50000</v>
      </c>
      <c r="E19" s="236">
        <v>50</v>
      </c>
    </row>
    <row r="20" spans="2:5" ht="15">
      <c r="B20" s="236" t="s">
        <v>318</v>
      </c>
      <c r="C20" s="236">
        <v>1</v>
      </c>
      <c r="D20" s="237">
        <v>50000</v>
      </c>
      <c r="E20" s="237">
        <v>24500</v>
      </c>
    </row>
    <row r="21" spans="2:5" ht="15">
      <c r="B21" s="236" t="s">
        <v>319</v>
      </c>
      <c r="C21" s="236">
        <v>1</v>
      </c>
      <c r="D21" s="237">
        <v>200000</v>
      </c>
      <c r="E21" s="236">
        <v>100</v>
      </c>
    </row>
    <row r="22" spans="2:5" ht="15">
      <c r="B22" s="236" t="s">
        <v>320</v>
      </c>
      <c r="C22" s="236">
        <v>1</v>
      </c>
      <c r="D22" s="237">
        <v>50000</v>
      </c>
      <c r="E22" s="236">
        <v>300</v>
      </c>
    </row>
    <row r="23" spans="2:5" ht="15">
      <c r="B23" s="236" t="s">
        <v>321</v>
      </c>
      <c r="C23" s="236">
        <v>1</v>
      </c>
      <c r="D23" s="237">
        <v>50000</v>
      </c>
      <c r="E23" s="236">
        <v>3</v>
      </c>
    </row>
    <row r="24" spans="2:5" ht="15">
      <c r="B24" s="236" t="s">
        <v>322</v>
      </c>
      <c r="C24" s="236">
        <v>1</v>
      </c>
      <c r="D24" s="237">
        <v>250000</v>
      </c>
      <c r="E24" s="237">
        <v>1000</v>
      </c>
    </row>
    <row r="25" spans="2:5" ht="15">
      <c r="B25" s="236" t="s">
        <v>323</v>
      </c>
      <c r="C25" s="236">
        <v>1</v>
      </c>
      <c r="D25" s="237">
        <v>50000</v>
      </c>
      <c r="E25" s="237">
        <v>30000</v>
      </c>
    </row>
    <row r="26" spans="2:5" ht="15">
      <c r="B26" s="236" t="s">
        <v>324</v>
      </c>
      <c r="C26" s="236">
        <v>1</v>
      </c>
      <c r="D26" s="237">
        <v>50000</v>
      </c>
      <c r="E26" s="236">
        <v>100</v>
      </c>
    </row>
    <row r="27" spans="2:5" ht="14.25" customHeight="1">
      <c r="B27" s="236" t="s">
        <v>325</v>
      </c>
      <c r="C27" s="236">
        <v>1</v>
      </c>
      <c r="D27" s="237">
        <v>50000</v>
      </c>
      <c r="E27" s="236">
        <v>1</v>
      </c>
    </row>
    <row r="28" spans="2:5" ht="15">
      <c r="B28" s="432" t="s">
        <v>34</v>
      </c>
      <c r="C28" s="432"/>
      <c r="D28" s="432"/>
      <c r="E28" s="243">
        <f>SUM(E12:E27)</f>
        <v>1725560</v>
      </c>
    </row>
    <row r="29" spans="2:5" ht="15" customHeight="1">
      <c r="B29" s="240"/>
      <c r="C29" s="240"/>
      <c r="D29" s="241"/>
      <c r="E29" s="241"/>
    </row>
    <row r="30" spans="2:5" ht="15">
      <c r="B30" s="240"/>
      <c r="C30" s="240"/>
      <c r="D30" s="241"/>
      <c r="E30" s="241"/>
    </row>
    <row r="31" spans="2:5" ht="15" customHeight="1">
      <c r="B31" s="351" t="s">
        <v>170</v>
      </c>
      <c r="C31" s="351"/>
      <c r="D31" s="351"/>
      <c r="E31" s="351"/>
    </row>
    <row r="32" spans="2:5" ht="15.75" customHeight="1">
      <c r="B32" s="242"/>
      <c r="C32" s="242"/>
      <c r="D32" s="242"/>
      <c r="E32" s="242"/>
    </row>
    <row r="33" spans="2:5" ht="15">
      <c r="B33" s="430" t="s">
        <v>308</v>
      </c>
      <c r="C33" s="430" t="s">
        <v>304</v>
      </c>
      <c r="D33" s="430" t="s">
        <v>305</v>
      </c>
      <c r="E33" s="430" t="s">
        <v>306</v>
      </c>
    </row>
    <row r="34" spans="2:5" ht="45" customHeight="1">
      <c r="B34" s="430"/>
      <c r="C34" s="430"/>
      <c r="D34" s="431"/>
      <c r="E34" s="431"/>
    </row>
    <row r="35" spans="2:5" ht="15">
      <c r="B35" s="430"/>
      <c r="C35" s="430"/>
      <c r="D35" s="431"/>
      <c r="E35" s="431"/>
    </row>
    <row r="36" spans="2:5" ht="15">
      <c r="B36" s="244" t="s">
        <v>312</v>
      </c>
      <c r="C36" s="245">
        <v>26</v>
      </c>
      <c r="D36" s="246">
        <v>2840005</v>
      </c>
      <c r="E36" s="246">
        <v>1180533</v>
      </c>
    </row>
    <row r="37" spans="2:5" ht="15">
      <c r="B37" s="244" t="s">
        <v>323</v>
      </c>
      <c r="C37" s="245">
        <v>26</v>
      </c>
      <c r="D37" s="246">
        <v>2645050</v>
      </c>
      <c r="E37" s="246">
        <v>2290530</v>
      </c>
    </row>
    <row r="38" spans="2:5" ht="15">
      <c r="B38" s="244" t="s">
        <v>310</v>
      </c>
      <c r="C38" s="245">
        <v>14</v>
      </c>
      <c r="D38" s="246">
        <v>1227752</v>
      </c>
      <c r="E38" s="246">
        <v>730674</v>
      </c>
    </row>
    <row r="39" spans="2:5" ht="16.5" customHeight="1">
      <c r="B39" s="244" t="s">
        <v>314</v>
      </c>
      <c r="C39" s="245">
        <v>14</v>
      </c>
      <c r="D39" s="246">
        <v>2150150</v>
      </c>
      <c r="E39" s="246">
        <v>988310</v>
      </c>
    </row>
    <row r="40" spans="2:5" ht="15">
      <c r="B40" s="244" t="s">
        <v>326</v>
      </c>
      <c r="C40" s="245">
        <v>13</v>
      </c>
      <c r="D40" s="246">
        <v>2105000</v>
      </c>
      <c r="E40" s="246">
        <v>765100</v>
      </c>
    </row>
    <row r="41" spans="2:5" ht="15">
      <c r="B41" s="244" t="s">
        <v>311</v>
      </c>
      <c r="C41" s="245">
        <v>8</v>
      </c>
      <c r="D41" s="246">
        <v>235001</v>
      </c>
      <c r="E41" s="246">
        <v>125025</v>
      </c>
    </row>
    <row r="42" spans="2:5" ht="15">
      <c r="B42" s="244" t="s">
        <v>324</v>
      </c>
      <c r="C42" s="245">
        <v>7</v>
      </c>
      <c r="D42" s="246">
        <v>540050</v>
      </c>
      <c r="E42" s="246">
        <v>309950</v>
      </c>
    </row>
    <row r="43" spans="2:5" ht="15">
      <c r="B43" s="244" t="s">
        <v>319</v>
      </c>
      <c r="C43" s="245">
        <v>7</v>
      </c>
      <c r="D43" s="246">
        <v>835200</v>
      </c>
      <c r="E43" s="246">
        <v>435125</v>
      </c>
    </row>
    <row r="44" spans="2:5" ht="15">
      <c r="B44" s="244" t="s">
        <v>327</v>
      </c>
      <c r="C44" s="245">
        <v>6</v>
      </c>
      <c r="D44" s="246">
        <v>845000</v>
      </c>
      <c r="E44" s="246">
        <v>701000</v>
      </c>
    </row>
    <row r="45" spans="2:5" ht="15">
      <c r="B45" s="244" t="s">
        <v>320</v>
      </c>
      <c r="C45" s="245">
        <v>5</v>
      </c>
      <c r="D45" s="246">
        <v>890050</v>
      </c>
      <c r="E45" s="246">
        <v>223325</v>
      </c>
    </row>
    <row r="46" spans="2:5" ht="15">
      <c r="B46" s="244" t="s">
        <v>328</v>
      </c>
      <c r="C46" s="245">
        <v>4</v>
      </c>
      <c r="D46" s="246">
        <v>390000</v>
      </c>
      <c r="E46" s="246">
        <v>210000</v>
      </c>
    </row>
    <row r="47" spans="2:5" ht="15">
      <c r="B47" s="244" t="s">
        <v>329</v>
      </c>
      <c r="C47" s="245">
        <v>3</v>
      </c>
      <c r="D47" s="246">
        <v>150000</v>
      </c>
      <c r="E47" s="246">
        <v>70000</v>
      </c>
    </row>
    <row r="48" spans="2:5" ht="15">
      <c r="B48" s="244" t="s">
        <v>330</v>
      </c>
      <c r="C48" s="245">
        <v>3</v>
      </c>
      <c r="D48" s="246">
        <v>1080000</v>
      </c>
      <c r="E48" s="246">
        <v>1066300</v>
      </c>
    </row>
    <row r="49" spans="2:5" ht="15">
      <c r="B49" s="236" t="s">
        <v>331</v>
      </c>
      <c r="C49" s="245">
        <v>3</v>
      </c>
      <c r="D49" s="246">
        <v>230000</v>
      </c>
      <c r="E49" s="246">
        <v>130000</v>
      </c>
    </row>
    <row r="50" spans="2:5" ht="15">
      <c r="B50" s="244" t="s">
        <v>318</v>
      </c>
      <c r="C50" s="245">
        <v>3</v>
      </c>
      <c r="D50" s="246">
        <v>740050</v>
      </c>
      <c r="E50" s="246">
        <v>130025</v>
      </c>
    </row>
    <row r="51" spans="2:5" ht="15">
      <c r="B51" s="244" t="s">
        <v>332</v>
      </c>
      <c r="C51" s="245">
        <v>2</v>
      </c>
      <c r="D51" s="246">
        <v>400000</v>
      </c>
      <c r="E51" s="246">
        <v>330000</v>
      </c>
    </row>
    <row r="52" spans="2:5" ht="15">
      <c r="B52" s="244" t="s">
        <v>333</v>
      </c>
      <c r="C52" s="245">
        <v>2</v>
      </c>
      <c r="D52" s="246">
        <v>150000</v>
      </c>
      <c r="E52" s="246">
        <v>115000</v>
      </c>
    </row>
    <row r="53" spans="2:5" ht="15">
      <c r="B53" s="244" t="s">
        <v>334</v>
      </c>
      <c r="C53" s="245">
        <v>2</v>
      </c>
      <c r="D53" s="246">
        <v>730000</v>
      </c>
      <c r="E53" s="246">
        <v>77500</v>
      </c>
    </row>
    <row r="54" spans="2:5" ht="15">
      <c r="B54" s="244" t="s">
        <v>335</v>
      </c>
      <c r="C54" s="245">
        <v>2</v>
      </c>
      <c r="D54" s="246">
        <v>300000</v>
      </c>
      <c r="E54" s="246">
        <v>283500</v>
      </c>
    </row>
    <row r="55" spans="2:5" ht="15">
      <c r="B55" s="244" t="s">
        <v>336</v>
      </c>
      <c r="C55" s="245">
        <v>2</v>
      </c>
      <c r="D55" s="246">
        <v>150000</v>
      </c>
      <c r="E55" s="246">
        <v>120000</v>
      </c>
    </row>
    <row r="56" spans="2:5" ht="15">
      <c r="B56" s="244" t="s">
        <v>337</v>
      </c>
      <c r="C56" s="245">
        <v>2</v>
      </c>
      <c r="D56" s="246">
        <v>100000</v>
      </c>
      <c r="E56" s="246">
        <v>52500</v>
      </c>
    </row>
    <row r="57" spans="2:5" ht="15">
      <c r="B57" s="244" t="s">
        <v>325</v>
      </c>
      <c r="C57" s="245">
        <v>2</v>
      </c>
      <c r="D57" s="246">
        <v>100050</v>
      </c>
      <c r="E57" s="246">
        <v>25501</v>
      </c>
    </row>
    <row r="58" spans="2:5" ht="15">
      <c r="B58" s="244" t="s">
        <v>338</v>
      </c>
      <c r="C58" s="245">
        <v>2</v>
      </c>
      <c r="D58" s="246">
        <v>105000</v>
      </c>
      <c r="E58" s="246">
        <v>75050</v>
      </c>
    </row>
    <row r="59" spans="2:5" ht="15">
      <c r="B59" s="244" t="s">
        <v>339</v>
      </c>
      <c r="C59" s="245">
        <v>1</v>
      </c>
      <c r="D59" s="246">
        <v>60000</v>
      </c>
      <c r="E59" s="246">
        <v>19800</v>
      </c>
    </row>
    <row r="60" spans="2:5" ht="15">
      <c r="B60" s="244" t="s">
        <v>340</v>
      </c>
      <c r="C60" s="245">
        <v>1</v>
      </c>
      <c r="D60" s="246">
        <v>50000</v>
      </c>
      <c r="E60" s="246">
        <v>45000</v>
      </c>
    </row>
    <row r="61" spans="2:5" ht="15">
      <c r="B61" s="244" t="s">
        <v>341</v>
      </c>
      <c r="C61" s="245">
        <v>1</v>
      </c>
      <c r="D61" s="246">
        <v>1000000</v>
      </c>
      <c r="E61" s="246">
        <v>1000000</v>
      </c>
    </row>
    <row r="62" spans="2:5" ht="15">
      <c r="B62" s="244" t="s">
        <v>342</v>
      </c>
      <c r="C62" s="245">
        <v>1</v>
      </c>
      <c r="D62" s="246">
        <v>20000</v>
      </c>
      <c r="E62" s="246">
        <v>19800</v>
      </c>
    </row>
    <row r="63" spans="2:5" ht="15">
      <c r="B63" s="244" t="s">
        <v>343</v>
      </c>
      <c r="C63" s="245">
        <v>1</v>
      </c>
      <c r="D63" s="246">
        <v>100000</v>
      </c>
      <c r="E63" s="246">
        <v>50000</v>
      </c>
    </row>
    <row r="64" spans="2:5" ht="15">
      <c r="B64" s="244" t="s">
        <v>344</v>
      </c>
      <c r="C64" s="245">
        <v>1</v>
      </c>
      <c r="D64" s="246">
        <v>5000</v>
      </c>
      <c r="E64" s="246">
        <v>250</v>
      </c>
    </row>
    <row r="65" spans="2:5" ht="15">
      <c r="B65" s="244" t="s">
        <v>315</v>
      </c>
      <c r="C65" s="245">
        <v>1</v>
      </c>
      <c r="D65" s="246">
        <v>75100</v>
      </c>
      <c r="E65" s="246">
        <v>11754</v>
      </c>
    </row>
    <row r="66" spans="2:5" ht="15">
      <c r="B66" s="244" t="s">
        <v>345</v>
      </c>
      <c r="C66" s="245">
        <v>1</v>
      </c>
      <c r="D66" s="246">
        <v>20000</v>
      </c>
      <c r="E66" s="246">
        <v>2000</v>
      </c>
    </row>
    <row r="67" spans="2:5" ht="15">
      <c r="B67" s="244" t="s">
        <v>346</v>
      </c>
      <c r="C67" s="245">
        <v>1</v>
      </c>
      <c r="D67" s="246">
        <v>200000</v>
      </c>
      <c r="E67" s="246">
        <v>100000</v>
      </c>
    </row>
    <row r="68" spans="2:5" ht="15">
      <c r="B68" s="244" t="s">
        <v>347</v>
      </c>
      <c r="C68" s="245">
        <v>1</v>
      </c>
      <c r="D68" s="246">
        <v>600000</v>
      </c>
      <c r="E68" s="246">
        <v>300000</v>
      </c>
    </row>
    <row r="69" spans="2:5" ht="15">
      <c r="B69" s="244" t="s">
        <v>348</v>
      </c>
      <c r="C69" s="245">
        <v>1</v>
      </c>
      <c r="D69" s="246">
        <v>50000</v>
      </c>
      <c r="E69" s="246">
        <v>17000</v>
      </c>
    </row>
    <row r="70" spans="2:5" ht="15">
      <c r="B70" s="236" t="s">
        <v>349</v>
      </c>
      <c r="C70" s="245">
        <v>1</v>
      </c>
      <c r="D70" s="246">
        <v>40000</v>
      </c>
      <c r="E70" s="246">
        <v>20000</v>
      </c>
    </row>
    <row r="71" spans="2:5" ht="15">
      <c r="B71" s="244" t="s">
        <v>350</v>
      </c>
      <c r="C71" s="245">
        <v>1</v>
      </c>
      <c r="D71" s="246">
        <v>50000</v>
      </c>
      <c r="E71" s="246">
        <v>50000</v>
      </c>
    </row>
    <row r="72" spans="2:5" ht="15">
      <c r="B72" s="244" t="s">
        <v>351</v>
      </c>
      <c r="C72" s="245">
        <v>1</v>
      </c>
      <c r="D72" s="246">
        <v>100000</v>
      </c>
      <c r="E72" s="246">
        <v>50000</v>
      </c>
    </row>
    <row r="73" spans="2:5" ht="15">
      <c r="B73" s="244" t="s">
        <v>321</v>
      </c>
      <c r="C73" s="245">
        <v>1</v>
      </c>
      <c r="D73" s="246">
        <v>10050</v>
      </c>
      <c r="E73" s="246">
        <v>5003</v>
      </c>
    </row>
    <row r="74" spans="2:5" ht="15">
      <c r="B74" s="244" t="s">
        <v>352</v>
      </c>
      <c r="C74" s="245">
        <v>1</v>
      </c>
      <c r="D74" s="246">
        <v>100000</v>
      </c>
      <c r="E74" s="246">
        <v>90000</v>
      </c>
    </row>
    <row r="75" spans="2:5" ht="15">
      <c r="B75" s="244" t="s">
        <v>353</v>
      </c>
      <c r="C75" s="245">
        <v>1</v>
      </c>
      <c r="D75" s="246">
        <v>20000</v>
      </c>
      <c r="E75" s="246">
        <v>9000</v>
      </c>
    </row>
    <row r="76" spans="2:5" ht="15">
      <c r="B76" s="244" t="s">
        <v>354</v>
      </c>
      <c r="C76" s="245">
        <v>1</v>
      </c>
      <c r="D76" s="246">
        <v>5000</v>
      </c>
      <c r="E76" s="246">
        <v>2500</v>
      </c>
    </row>
    <row r="77" spans="2:5" ht="15">
      <c r="B77" s="244" t="s">
        <v>355</v>
      </c>
      <c r="C77" s="245">
        <v>1</v>
      </c>
      <c r="D77" s="246">
        <v>5000</v>
      </c>
      <c r="E77" s="246">
        <v>4500</v>
      </c>
    </row>
    <row r="78" spans="2:5" ht="15">
      <c r="B78" s="244" t="s">
        <v>356</v>
      </c>
      <c r="C78" s="245">
        <v>1</v>
      </c>
      <c r="D78" s="246">
        <v>50000</v>
      </c>
      <c r="E78" s="246">
        <v>30000</v>
      </c>
    </row>
    <row r="79" spans="2:5" ht="15">
      <c r="B79" s="244" t="s">
        <v>357</v>
      </c>
      <c r="C79" s="245">
        <v>1</v>
      </c>
      <c r="D79" s="246">
        <v>100000</v>
      </c>
      <c r="E79" s="246">
        <v>25000</v>
      </c>
    </row>
    <row r="80" spans="2:5" ht="15">
      <c r="B80" s="244" t="s">
        <v>317</v>
      </c>
      <c r="C80" s="245">
        <v>1</v>
      </c>
      <c r="D80" s="246">
        <v>1000050</v>
      </c>
      <c r="E80" s="246">
        <v>10050</v>
      </c>
    </row>
    <row r="81" spans="2:5" ht="15">
      <c r="B81" s="244" t="s">
        <v>358</v>
      </c>
      <c r="C81" s="245">
        <v>1</v>
      </c>
      <c r="D81" s="246">
        <v>50000</v>
      </c>
      <c r="E81" s="246">
        <v>15000</v>
      </c>
    </row>
    <row r="82" spans="2:5" ht="15">
      <c r="B82" s="244" t="s">
        <v>359</v>
      </c>
      <c r="C82" s="245">
        <v>1</v>
      </c>
      <c r="D82" s="246">
        <v>10000</v>
      </c>
      <c r="E82" s="246">
        <v>9000</v>
      </c>
    </row>
    <row r="83" spans="2:5" ht="15">
      <c r="B83" s="244" t="s">
        <v>322</v>
      </c>
      <c r="C83" s="245">
        <v>1</v>
      </c>
      <c r="D83" s="246">
        <v>50250</v>
      </c>
      <c r="E83" s="246">
        <v>25001</v>
      </c>
    </row>
    <row r="84" spans="2:5" ht="15">
      <c r="B84" s="244" t="s">
        <v>360</v>
      </c>
      <c r="C84" s="245">
        <v>1</v>
      </c>
      <c r="D84" s="246">
        <v>40000</v>
      </c>
      <c r="E84" s="246">
        <v>20000</v>
      </c>
    </row>
    <row r="85" spans="2:5" ht="15">
      <c r="B85" s="244" t="s">
        <v>361</v>
      </c>
      <c r="C85" s="245">
        <v>1</v>
      </c>
      <c r="D85" s="246">
        <v>50000</v>
      </c>
      <c r="E85" s="246">
        <v>25000</v>
      </c>
    </row>
    <row r="86" spans="2:5" ht="15">
      <c r="B86" s="244" t="s">
        <v>362</v>
      </c>
      <c r="C86" s="245">
        <v>1</v>
      </c>
      <c r="D86" s="246">
        <v>5000</v>
      </c>
      <c r="E86" s="246">
        <v>450</v>
      </c>
    </row>
    <row r="87" spans="2:5" ht="15">
      <c r="B87" s="244" t="s">
        <v>363</v>
      </c>
      <c r="C87" s="245">
        <v>1</v>
      </c>
      <c r="D87" s="246">
        <v>100000</v>
      </c>
      <c r="E87" s="246">
        <v>25000</v>
      </c>
    </row>
    <row r="88" spans="2:5" ht="15">
      <c r="B88" s="432" t="s">
        <v>34</v>
      </c>
      <c r="C88" s="432"/>
      <c r="D88" s="432"/>
      <c r="E88" s="243">
        <f>SUM(E36:E87)</f>
        <v>12416056</v>
      </c>
    </row>
    <row r="89" spans="2:4" ht="15">
      <c r="B89" s="33" t="s">
        <v>19</v>
      </c>
      <c r="C89" s="33"/>
      <c r="D89" s="33"/>
    </row>
    <row r="91" spans="2:6" ht="15">
      <c r="B91" s="433" t="s">
        <v>364</v>
      </c>
      <c r="C91" s="433"/>
      <c r="D91" s="433"/>
      <c r="E91" s="433"/>
      <c r="F91" s="433"/>
    </row>
  </sheetData>
  <sheetProtection/>
  <mergeCells count="15">
    <mergeCell ref="B88:D88"/>
    <mergeCell ref="B91:F91"/>
    <mergeCell ref="B28:D28"/>
    <mergeCell ref="B31:E31"/>
    <mergeCell ref="B33:B35"/>
    <mergeCell ref="C33:C35"/>
    <mergeCell ref="D33:D35"/>
    <mergeCell ref="E33:E35"/>
    <mergeCell ref="A1:G1"/>
    <mergeCell ref="B4:G4"/>
    <mergeCell ref="B7:E7"/>
    <mergeCell ref="B9:B11"/>
    <mergeCell ref="C9:C11"/>
    <mergeCell ref="D9:D11"/>
    <mergeCell ref="E9:E11"/>
  </mergeCells>
  <printOptions/>
  <pageMargins left="0.5905511811023623" right="0.1968503937007874" top="0.7480314960629921" bottom="0.5511811023622047" header="0.31496062992125984" footer="0.31496062992125984"/>
  <pageSetup horizontalDpi="600" verticalDpi="600" orientation="portrait" paperSize="9" r:id="rId1"/>
  <headerFooter>
    <oddFooter>&amp;L18.06.2010&amp;CTÜRKİYE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</cols>
  <sheetData>
    <row r="1" spans="1:5" ht="18" customHeight="1" thickBot="1">
      <c r="A1" s="285" t="s">
        <v>127</v>
      </c>
      <c r="B1" s="285"/>
      <c r="C1" s="285"/>
      <c r="D1" s="285"/>
      <c r="E1" s="285"/>
    </row>
    <row r="4" spans="1:5" ht="15.75" customHeight="1">
      <c r="A4" s="429" t="s">
        <v>365</v>
      </c>
      <c r="B4" s="429"/>
      <c r="C4" s="429"/>
      <c r="D4" s="429"/>
      <c r="E4" s="429"/>
    </row>
    <row r="5" spans="1:5" ht="15">
      <c r="A5" s="429"/>
      <c r="B5" s="429"/>
      <c r="C5" s="429"/>
      <c r="D5" s="429"/>
      <c r="E5" s="429"/>
    </row>
    <row r="7" spans="2:5" ht="15">
      <c r="B7" s="351" t="s">
        <v>145</v>
      </c>
      <c r="C7" s="351"/>
      <c r="D7" s="351"/>
      <c r="E7" s="351"/>
    </row>
    <row r="8" spans="2:5" ht="15.75" customHeight="1">
      <c r="B8" s="234"/>
      <c r="C8" s="234"/>
      <c r="D8" s="234"/>
      <c r="E8" s="234"/>
    </row>
    <row r="9" spans="1:5" ht="15.75" customHeight="1">
      <c r="A9" s="430" t="s">
        <v>146</v>
      </c>
      <c r="B9" s="430" t="s">
        <v>366</v>
      </c>
      <c r="C9" s="430" t="s">
        <v>304</v>
      </c>
      <c r="D9" s="430" t="s">
        <v>305</v>
      </c>
      <c r="E9" s="430" t="s">
        <v>306</v>
      </c>
    </row>
    <row r="10" spans="1:5" ht="15">
      <c r="A10" s="430"/>
      <c r="B10" s="430"/>
      <c r="C10" s="430"/>
      <c r="D10" s="431"/>
      <c r="E10" s="431"/>
    </row>
    <row r="11" spans="1:5" ht="29.25" customHeight="1">
      <c r="A11" s="430"/>
      <c r="B11" s="430"/>
      <c r="C11" s="430"/>
      <c r="D11" s="431"/>
      <c r="E11" s="431"/>
    </row>
    <row r="12" spans="1:5" ht="30">
      <c r="A12" s="247">
        <v>1</v>
      </c>
      <c r="B12" s="248" t="s">
        <v>367</v>
      </c>
      <c r="C12" s="249">
        <v>9</v>
      </c>
      <c r="D12" s="250">
        <v>2610000</v>
      </c>
      <c r="E12" s="250">
        <v>1843804</v>
      </c>
    </row>
    <row r="13" spans="1:5" ht="15">
      <c r="A13" s="247">
        <v>2</v>
      </c>
      <c r="B13" s="248" t="s">
        <v>368</v>
      </c>
      <c r="C13" s="249">
        <v>6</v>
      </c>
      <c r="D13" s="250">
        <v>24350000</v>
      </c>
      <c r="E13" s="250">
        <v>367904</v>
      </c>
    </row>
    <row r="14" spans="1:5" ht="15">
      <c r="A14" s="247">
        <v>3</v>
      </c>
      <c r="B14" s="248" t="s">
        <v>369</v>
      </c>
      <c r="C14" s="249">
        <v>4</v>
      </c>
      <c r="D14" s="250">
        <v>4150000</v>
      </c>
      <c r="E14" s="250">
        <v>2624040</v>
      </c>
    </row>
    <row r="15" spans="1:5" ht="15">
      <c r="A15" s="247">
        <v>4</v>
      </c>
      <c r="B15" s="248" t="s">
        <v>370</v>
      </c>
      <c r="C15" s="249">
        <v>4</v>
      </c>
      <c r="D15" s="250">
        <v>500000</v>
      </c>
      <c r="E15" s="250">
        <v>151002</v>
      </c>
    </row>
    <row r="16" spans="1:5" ht="15">
      <c r="A16" s="247">
        <v>5</v>
      </c>
      <c r="B16" s="248" t="s">
        <v>371</v>
      </c>
      <c r="C16" s="249">
        <v>3</v>
      </c>
      <c r="D16" s="250">
        <v>3600000</v>
      </c>
      <c r="E16" s="250">
        <v>1555000</v>
      </c>
    </row>
    <row r="17" spans="1:5" ht="15">
      <c r="A17" s="247">
        <v>6</v>
      </c>
      <c r="B17" s="248" t="s">
        <v>372</v>
      </c>
      <c r="C17" s="249">
        <v>3</v>
      </c>
      <c r="D17" s="250">
        <v>610000</v>
      </c>
      <c r="E17" s="250">
        <v>451000</v>
      </c>
    </row>
    <row r="18" spans="1:5" ht="15">
      <c r="A18" s="247">
        <v>7</v>
      </c>
      <c r="B18" s="248" t="s">
        <v>373</v>
      </c>
      <c r="C18" s="249">
        <v>3</v>
      </c>
      <c r="D18" s="250">
        <v>350000</v>
      </c>
      <c r="E18" s="250">
        <v>81500</v>
      </c>
    </row>
    <row r="19" spans="1:5" ht="15">
      <c r="A19" s="247">
        <v>8</v>
      </c>
      <c r="B19" s="248" t="s">
        <v>374</v>
      </c>
      <c r="C19" s="249">
        <v>3</v>
      </c>
      <c r="D19" s="250">
        <v>3150000</v>
      </c>
      <c r="E19" s="250">
        <v>1101001</v>
      </c>
    </row>
    <row r="20" spans="1:5" ht="30">
      <c r="A20" s="247">
        <v>9</v>
      </c>
      <c r="B20" s="248" t="s">
        <v>375</v>
      </c>
      <c r="C20" s="249">
        <v>2</v>
      </c>
      <c r="D20" s="250">
        <v>710000</v>
      </c>
      <c r="E20" s="250">
        <v>6150</v>
      </c>
    </row>
    <row r="21" spans="1:5" ht="17.25" customHeight="1">
      <c r="A21" s="247">
        <v>10</v>
      </c>
      <c r="B21" s="248" t="s">
        <v>376</v>
      </c>
      <c r="C21" s="249">
        <v>2</v>
      </c>
      <c r="D21" s="250">
        <v>150000</v>
      </c>
      <c r="E21" s="250">
        <v>27500</v>
      </c>
    </row>
    <row r="22" spans="1:5" ht="17.25" customHeight="1">
      <c r="A22" s="247">
        <v>11</v>
      </c>
      <c r="B22" s="248" t="s">
        <v>377</v>
      </c>
      <c r="C22" s="249">
        <v>2</v>
      </c>
      <c r="D22" s="250">
        <v>3100000</v>
      </c>
      <c r="E22" s="250">
        <v>1549000</v>
      </c>
    </row>
    <row r="23" spans="1:5" ht="30">
      <c r="A23" s="247">
        <v>12</v>
      </c>
      <c r="B23" s="248" t="s">
        <v>378</v>
      </c>
      <c r="C23" s="249">
        <v>2</v>
      </c>
      <c r="D23" s="250">
        <v>200000</v>
      </c>
      <c r="E23" s="250">
        <v>162501</v>
      </c>
    </row>
    <row r="24" spans="1:5" ht="16.5" customHeight="1">
      <c r="A24" s="247">
        <v>13</v>
      </c>
      <c r="B24" s="251" t="s">
        <v>379</v>
      </c>
      <c r="C24" s="252">
        <v>2</v>
      </c>
      <c r="D24" s="253">
        <v>270000</v>
      </c>
      <c r="E24" s="253">
        <v>96000</v>
      </c>
    </row>
    <row r="25" spans="1:5" ht="18" customHeight="1">
      <c r="A25" s="247">
        <v>14</v>
      </c>
      <c r="B25" s="251" t="s">
        <v>380</v>
      </c>
      <c r="C25" s="252">
        <v>2</v>
      </c>
      <c r="D25" s="253">
        <v>2550000</v>
      </c>
      <c r="E25" s="253">
        <v>508500</v>
      </c>
    </row>
    <row r="26" spans="1:5" ht="30">
      <c r="A26" s="247">
        <v>15</v>
      </c>
      <c r="B26" s="251" t="s">
        <v>381</v>
      </c>
      <c r="C26" s="252">
        <v>2</v>
      </c>
      <c r="D26" s="253">
        <v>200000</v>
      </c>
      <c r="E26" s="253">
        <v>140001</v>
      </c>
    </row>
    <row r="27" spans="1:5" ht="30">
      <c r="A27" s="247">
        <v>16</v>
      </c>
      <c r="B27" s="251" t="s">
        <v>382</v>
      </c>
      <c r="C27" s="252">
        <v>2</v>
      </c>
      <c r="D27" s="253">
        <v>100000</v>
      </c>
      <c r="E27" s="253">
        <v>5001</v>
      </c>
    </row>
    <row r="28" spans="1:5" ht="30">
      <c r="A28" s="247">
        <v>17</v>
      </c>
      <c r="B28" s="251" t="s">
        <v>383</v>
      </c>
      <c r="C28" s="252">
        <v>2</v>
      </c>
      <c r="D28" s="253">
        <v>100000</v>
      </c>
      <c r="E28" s="253">
        <v>12550</v>
      </c>
    </row>
    <row r="29" spans="1:5" ht="17.25" customHeight="1">
      <c r="A29" s="247">
        <v>18</v>
      </c>
      <c r="B29" s="251" t="s">
        <v>384</v>
      </c>
      <c r="C29" s="252">
        <v>2</v>
      </c>
      <c r="D29" s="253">
        <v>250000</v>
      </c>
      <c r="E29" s="253">
        <v>67006</v>
      </c>
    </row>
    <row r="30" spans="1:5" ht="14.25" customHeight="1">
      <c r="A30" s="247">
        <v>19</v>
      </c>
      <c r="B30" s="251" t="s">
        <v>385</v>
      </c>
      <c r="C30" s="252">
        <v>1</v>
      </c>
      <c r="D30" s="253">
        <v>50000</v>
      </c>
      <c r="E30" s="253">
        <v>50000</v>
      </c>
    </row>
    <row r="31" spans="1:5" ht="15">
      <c r="A31" s="247">
        <v>20</v>
      </c>
      <c r="B31" s="251" t="s">
        <v>386</v>
      </c>
      <c r="C31" s="252">
        <v>1</v>
      </c>
      <c r="D31" s="253">
        <v>50000</v>
      </c>
      <c r="E31" s="253">
        <v>49996</v>
      </c>
    </row>
    <row r="32" spans="1:5" ht="15">
      <c r="A32" s="434" t="s">
        <v>34</v>
      </c>
      <c r="B32" s="435"/>
      <c r="C32" s="435"/>
      <c r="D32" s="436"/>
      <c r="E32" s="243">
        <f>SUM(E12:E31)</f>
        <v>10849456</v>
      </c>
    </row>
    <row r="33" spans="2:5" ht="15" customHeight="1">
      <c r="B33" s="33" t="s">
        <v>19</v>
      </c>
      <c r="C33" s="33"/>
      <c r="D33" s="33"/>
      <c r="E33" s="254"/>
    </row>
    <row r="34" spans="2:5" ht="15">
      <c r="B34" s="240"/>
      <c r="C34" s="240"/>
      <c r="D34" s="241"/>
      <c r="E34" s="241"/>
    </row>
    <row r="35" spans="2:5" ht="15">
      <c r="B35" s="240"/>
      <c r="C35" s="240"/>
      <c r="D35" s="241"/>
      <c r="E35" s="241"/>
    </row>
    <row r="36" spans="2:5" ht="15.75" customHeight="1">
      <c r="B36" s="240"/>
      <c r="C36" s="240"/>
      <c r="D36" s="241"/>
      <c r="E36" s="241"/>
    </row>
    <row r="37" spans="2:5" ht="15">
      <c r="B37" s="240"/>
      <c r="C37" s="240"/>
      <c r="D37" s="241"/>
      <c r="E37" s="241"/>
    </row>
    <row r="38" spans="2:5" ht="15">
      <c r="B38" s="240"/>
      <c r="C38" s="240"/>
      <c r="D38" s="241"/>
      <c r="E38" s="241"/>
    </row>
    <row r="39" spans="2:5" ht="15">
      <c r="B39" s="240"/>
      <c r="C39" s="240"/>
      <c r="D39" s="241"/>
      <c r="E39" s="241"/>
    </row>
    <row r="40" spans="2:5" ht="15">
      <c r="B40" s="240"/>
      <c r="C40" s="240"/>
      <c r="D40" s="241"/>
      <c r="E40" s="241"/>
    </row>
    <row r="41" spans="2:5" ht="15" customHeight="1">
      <c r="B41" s="351" t="s">
        <v>170</v>
      </c>
      <c r="C41" s="351"/>
      <c r="D41" s="351"/>
      <c r="E41" s="351"/>
    </row>
    <row r="43" spans="1:5" ht="15">
      <c r="A43" s="430" t="s">
        <v>146</v>
      </c>
      <c r="B43" s="430" t="s">
        <v>366</v>
      </c>
      <c r="C43" s="430" t="s">
        <v>304</v>
      </c>
      <c r="D43" s="430" t="s">
        <v>305</v>
      </c>
      <c r="E43" s="430" t="s">
        <v>306</v>
      </c>
    </row>
    <row r="44" spans="1:5" ht="15">
      <c r="A44" s="430"/>
      <c r="B44" s="430"/>
      <c r="C44" s="430"/>
      <c r="D44" s="431"/>
      <c r="E44" s="431"/>
    </row>
    <row r="45" spans="1:5" ht="15">
      <c r="A45" s="430"/>
      <c r="B45" s="430"/>
      <c r="C45" s="430"/>
      <c r="D45" s="431"/>
      <c r="E45" s="431"/>
    </row>
    <row r="46" spans="1:5" ht="30">
      <c r="A46" s="247">
        <v>1</v>
      </c>
      <c r="B46" s="255" t="s">
        <v>367</v>
      </c>
      <c r="C46" s="249">
        <v>73</v>
      </c>
      <c r="D46" s="250">
        <v>15025003</v>
      </c>
      <c r="E46" s="250">
        <v>9277677</v>
      </c>
    </row>
    <row r="47" spans="1:5" ht="15">
      <c r="A47" s="247">
        <v>2</v>
      </c>
      <c r="B47" s="255" t="s">
        <v>377</v>
      </c>
      <c r="C47" s="249">
        <v>31</v>
      </c>
      <c r="D47" s="250">
        <v>4033003</v>
      </c>
      <c r="E47" s="250">
        <v>2889327</v>
      </c>
    </row>
    <row r="48" spans="1:5" ht="15">
      <c r="A48" s="247">
        <v>3</v>
      </c>
      <c r="B48" s="255" t="s">
        <v>387</v>
      </c>
      <c r="C48" s="249">
        <v>29</v>
      </c>
      <c r="D48" s="250">
        <v>2310000</v>
      </c>
      <c r="E48" s="250">
        <v>1351250</v>
      </c>
    </row>
    <row r="49" spans="1:5" ht="15">
      <c r="A49" s="247">
        <v>4</v>
      </c>
      <c r="B49" s="255" t="s">
        <v>370</v>
      </c>
      <c r="C49" s="249">
        <v>22</v>
      </c>
      <c r="D49" s="250">
        <v>7785500</v>
      </c>
      <c r="E49" s="250">
        <v>5081651</v>
      </c>
    </row>
    <row r="50" spans="1:5" ht="15">
      <c r="A50" s="247">
        <v>5</v>
      </c>
      <c r="B50" s="255" t="s">
        <v>388</v>
      </c>
      <c r="C50" s="249">
        <v>22</v>
      </c>
      <c r="D50" s="250">
        <v>2525000</v>
      </c>
      <c r="E50" s="250">
        <v>2105575</v>
      </c>
    </row>
    <row r="51" spans="1:5" ht="30">
      <c r="A51" s="247">
        <v>6</v>
      </c>
      <c r="B51" s="255" t="s">
        <v>389</v>
      </c>
      <c r="C51" s="249">
        <v>18</v>
      </c>
      <c r="D51" s="250">
        <v>1777000</v>
      </c>
      <c r="E51" s="250">
        <v>1573000</v>
      </c>
    </row>
    <row r="52" spans="1:5" ht="15.75" customHeight="1">
      <c r="A52" s="247">
        <v>7</v>
      </c>
      <c r="B52" s="255" t="s">
        <v>390</v>
      </c>
      <c r="C52" s="249">
        <v>17</v>
      </c>
      <c r="D52" s="250">
        <v>2170000</v>
      </c>
      <c r="E52" s="250">
        <v>1372850</v>
      </c>
    </row>
    <row r="53" spans="1:5" ht="15">
      <c r="A53" s="247">
        <v>8</v>
      </c>
      <c r="B53" s="255" t="s">
        <v>391</v>
      </c>
      <c r="C53" s="249">
        <v>16</v>
      </c>
      <c r="D53" s="250">
        <v>1000000</v>
      </c>
      <c r="E53" s="250">
        <v>821550</v>
      </c>
    </row>
    <row r="54" spans="1:5" ht="14.25" customHeight="1">
      <c r="A54" s="247">
        <v>9</v>
      </c>
      <c r="B54" s="255" t="s">
        <v>379</v>
      </c>
      <c r="C54" s="249">
        <v>14</v>
      </c>
      <c r="D54" s="250">
        <v>1273270</v>
      </c>
      <c r="E54" s="250">
        <v>831346</v>
      </c>
    </row>
    <row r="55" spans="1:5" ht="30">
      <c r="A55" s="247">
        <v>10</v>
      </c>
      <c r="B55" s="255" t="s">
        <v>381</v>
      </c>
      <c r="C55" s="249">
        <v>14</v>
      </c>
      <c r="D55" s="250">
        <v>855200</v>
      </c>
      <c r="E55" s="250">
        <v>747590</v>
      </c>
    </row>
    <row r="56" spans="1:5" ht="15">
      <c r="A56" s="247">
        <v>11</v>
      </c>
      <c r="B56" s="255" t="s">
        <v>392</v>
      </c>
      <c r="C56" s="249">
        <v>13</v>
      </c>
      <c r="D56" s="250">
        <v>1555000</v>
      </c>
      <c r="E56" s="250">
        <v>1026350</v>
      </c>
    </row>
    <row r="57" spans="1:5" ht="15.75" customHeight="1">
      <c r="A57" s="247">
        <v>12</v>
      </c>
      <c r="B57" s="255" t="s">
        <v>384</v>
      </c>
      <c r="C57" s="249">
        <v>13</v>
      </c>
      <c r="D57" s="250">
        <v>505250</v>
      </c>
      <c r="E57" s="250">
        <v>276417</v>
      </c>
    </row>
    <row r="58" spans="1:5" ht="30">
      <c r="A58" s="247">
        <v>13</v>
      </c>
      <c r="B58" s="256" t="s">
        <v>393</v>
      </c>
      <c r="C58" s="252">
        <v>12</v>
      </c>
      <c r="D58" s="253">
        <v>598100</v>
      </c>
      <c r="E58" s="253">
        <v>418150</v>
      </c>
    </row>
    <row r="59" spans="1:5" ht="15">
      <c r="A59" s="247">
        <v>14</v>
      </c>
      <c r="B59" s="256" t="s">
        <v>394</v>
      </c>
      <c r="C59" s="252">
        <v>11</v>
      </c>
      <c r="D59" s="253">
        <v>455000</v>
      </c>
      <c r="E59" s="253">
        <v>354500</v>
      </c>
    </row>
    <row r="60" spans="1:5" ht="15">
      <c r="A60" s="247">
        <v>15</v>
      </c>
      <c r="B60" s="256" t="s">
        <v>395</v>
      </c>
      <c r="C60" s="252">
        <v>10</v>
      </c>
      <c r="D60" s="253">
        <v>945000</v>
      </c>
      <c r="E60" s="253">
        <v>491775</v>
      </c>
    </row>
    <row r="61" spans="1:5" ht="15">
      <c r="A61" s="247">
        <v>16</v>
      </c>
      <c r="B61" s="256" t="s">
        <v>368</v>
      </c>
      <c r="C61" s="252">
        <v>10</v>
      </c>
      <c r="D61" s="253">
        <v>3175024</v>
      </c>
      <c r="E61" s="253">
        <v>2228668</v>
      </c>
    </row>
    <row r="62" spans="1:5" ht="30">
      <c r="A62" s="247">
        <v>17</v>
      </c>
      <c r="B62" s="256" t="s">
        <v>396</v>
      </c>
      <c r="C62" s="252">
        <v>10</v>
      </c>
      <c r="D62" s="253">
        <v>1020000</v>
      </c>
      <c r="E62" s="253">
        <v>703500</v>
      </c>
    </row>
    <row r="63" spans="1:5" ht="16.5" customHeight="1">
      <c r="A63" s="247">
        <v>18</v>
      </c>
      <c r="B63" s="256" t="s">
        <v>397</v>
      </c>
      <c r="C63" s="252">
        <v>10</v>
      </c>
      <c r="D63" s="253">
        <v>805000</v>
      </c>
      <c r="E63" s="253">
        <v>577000</v>
      </c>
    </row>
    <row r="64" spans="1:5" ht="15">
      <c r="A64" s="247">
        <v>19</v>
      </c>
      <c r="B64" s="256" t="s">
        <v>398</v>
      </c>
      <c r="C64" s="252">
        <v>9</v>
      </c>
      <c r="D64" s="253">
        <v>3660000</v>
      </c>
      <c r="E64" s="253">
        <v>2346000</v>
      </c>
    </row>
    <row r="65" spans="1:5" ht="30">
      <c r="A65" s="247">
        <v>20</v>
      </c>
      <c r="B65" s="256" t="s">
        <v>399</v>
      </c>
      <c r="C65" s="252">
        <v>9</v>
      </c>
      <c r="D65" s="253">
        <v>1085000</v>
      </c>
      <c r="E65" s="253">
        <v>774700</v>
      </c>
    </row>
    <row r="66" spans="1:5" ht="15">
      <c r="A66" s="434" t="s">
        <v>34</v>
      </c>
      <c r="B66" s="435"/>
      <c r="C66" s="435"/>
      <c r="D66" s="436"/>
      <c r="E66" s="243">
        <f>SUM(E46:E65)</f>
        <v>35248876</v>
      </c>
    </row>
    <row r="67" spans="1:2" ht="15">
      <c r="A67" s="33"/>
      <c r="B67" s="33" t="s">
        <v>19</v>
      </c>
    </row>
  </sheetData>
  <sheetProtection/>
  <mergeCells count="16">
    <mergeCell ref="A66:D66"/>
    <mergeCell ref="A32:D32"/>
    <mergeCell ref="B41:E41"/>
    <mergeCell ref="A43:A45"/>
    <mergeCell ref="B43:B45"/>
    <mergeCell ref="C43:C45"/>
    <mergeCell ref="D43:D45"/>
    <mergeCell ref="E43:E45"/>
    <mergeCell ref="A1:E1"/>
    <mergeCell ref="A4:E5"/>
    <mergeCell ref="B7:E7"/>
    <mergeCell ref="A9:A11"/>
    <mergeCell ref="B9:B11"/>
    <mergeCell ref="C9:C11"/>
    <mergeCell ref="D9:D11"/>
    <mergeCell ref="E9:E11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&amp;L18.06.2010&amp;CTÜRKİYE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285" t="s">
        <v>60</v>
      </c>
      <c r="B1" s="285"/>
      <c r="C1" s="285"/>
    </row>
    <row r="7" ht="15">
      <c r="B7" s="1"/>
    </row>
    <row r="8" ht="18">
      <c r="B8" s="260" t="s">
        <v>404</v>
      </c>
    </row>
    <row r="9" ht="15.75" thickBot="1"/>
    <row r="10" spans="1:3" ht="15.75">
      <c r="A10" s="261"/>
      <c r="B10" s="262"/>
      <c r="C10" s="263"/>
    </row>
    <row r="11" spans="1:3" ht="25.5">
      <c r="A11" s="264"/>
      <c r="B11" s="265"/>
      <c r="C11" s="266" t="s">
        <v>405</v>
      </c>
    </row>
    <row r="12" spans="1:3" ht="15">
      <c r="A12" s="264"/>
      <c r="B12" s="267" t="s">
        <v>1</v>
      </c>
      <c r="C12" s="268">
        <v>3</v>
      </c>
    </row>
    <row r="13" spans="1:3" ht="15.75">
      <c r="A13" s="269"/>
      <c r="B13" s="267" t="s">
        <v>406</v>
      </c>
      <c r="C13" s="270" t="s">
        <v>407</v>
      </c>
    </row>
    <row r="14" spans="1:3" ht="15.75">
      <c r="A14" s="269"/>
      <c r="B14" s="271" t="s">
        <v>408</v>
      </c>
      <c r="C14" s="268">
        <v>7</v>
      </c>
    </row>
    <row r="15" spans="1:3" ht="13.5" customHeight="1">
      <c r="A15" s="269"/>
      <c r="B15" s="271" t="s">
        <v>409</v>
      </c>
      <c r="C15" s="270">
        <v>8</v>
      </c>
    </row>
    <row r="16" spans="1:3" ht="15" customHeight="1">
      <c r="A16" s="272"/>
      <c r="B16" s="271" t="s">
        <v>410</v>
      </c>
      <c r="C16" s="268">
        <v>9</v>
      </c>
    </row>
    <row r="17" spans="1:3" ht="15.75">
      <c r="A17" s="272"/>
      <c r="B17" s="273" t="s">
        <v>411</v>
      </c>
      <c r="C17" s="268">
        <v>10</v>
      </c>
    </row>
    <row r="18" spans="1:3" ht="15.75">
      <c r="A18" s="272"/>
      <c r="B18" s="267" t="s">
        <v>412</v>
      </c>
      <c r="C18" s="268">
        <v>11</v>
      </c>
    </row>
    <row r="19" spans="1:3" ht="15">
      <c r="A19" s="274"/>
      <c r="B19" s="267" t="s">
        <v>413</v>
      </c>
      <c r="C19" s="275">
        <v>12</v>
      </c>
    </row>
    <row r="20" spans="1:3" ht="15">
      <c r="A20" s="274"/>
      <c r="B20" s="267" t="s">
        <v>414</v>
      </c>
      <c r="C20" s="275" t="s">
        <v>415</v>
      </c>
    </row>
    <row r="21" spans="1:3" ht="15">
      <c r="A21" s="274"/>
      <c r="B21" s="267" t="s">
        <v>416</v>
      </c>
      <c r="C21" s="275" t="s">
        <v>417</v>
      </c>
    </row>
    <row r="22" spans="1:3" ht="15">
      <c r="A22" s="274"/>
      <c r="B22" s="267" t="s">
        <v>418</v>
      </c>
      <c r="C22" s="275" t="s">
        <v>419</v>
      </c>
    </row>
    <row r="23" spans="1:3" ht="15">
      <c r="A23" s="274"/>
      <c r="B23" s="267" t="s">
        <v>420</v>
      </c>
      <c r="C23" s="275">
        <v>19</v>
      </c>
    </row>
    <row r="24" spans="1:3" ht="15">
      <c r="A24" s="274"/>
      <c r="B24" s="267" t="s">
        <v>421</v>
      </c>
      <c r="C24" s="275" t="s">
        <v>422</v>
      </c>
    </row>
    <row r="25" spans="1:3" ht="15">
      <c r="A25" s="274"/>
      <c r="B25" s="267" t="s">
        <v>423</v>
      </c>
      <c r="C25" s="275" t="s">
        <v>424</v>
      </c>
    </row>
    <row r="26" spans="1:3" ht="15">
      <c r="A26" s="274"/>
      <c r="B26" s="271" t="s">
        <v>425</v>
      </c>
      <c r="C26" s="275" t="s">
        <v>426</v>
      </c>
    </row>
    <row r="27" spans="1:3" ht="15.75" thickBot="1">
      <c r="A27" s="276"/>
      <c r="B27" s="277"/>
      <c r="C27" s="278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FAALİYETLER'!A1" display="Kurulan ve Kapanan Şirketlerin Üç Büyük İl ve İktisadi Faaliyetlere Göre Dağılımı"/>
    <hyperlink ref="B16" location="'FAALİYETLER (BİRİKİMLİ)'!A1" display="Kurulan ve Kapanan Şirketlerin İktisadi Faaliyetlere Göre BirikimliDağılımı"/>
    <hyperlink ref="B15" location="'İLLER, 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BİRİKİMLİ)'!A1" display="Kurulan ve Kapanan Şirketlerin İllere Göre Birikimli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view="pageLayout"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289" t="s">
        <v>0</v>
      </c>
      <c r="B2" s="289"/>
      <c r="C2" s="289"/>
      <c r="D2" s="289"/>
      <c r="E2" s="289"/>
      <c r="F2" s="289"/>
      <c r="G2" s="289"/>
      <c r="H2" s="289"/>
      <c r="I2" s="289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290" t="s">
        <v>1</v>
      </c>
      <c r="D6" s="290"/>
      <c r="E6" s="290"/>
      <c r="F6" s="290"/>
    </row>
    <row r="8" ht="15.75" thickBot="1"/>
    <row r="9" spans="1:8" ht="16.5" thickBot="1">
      <c r="A9" s="291"/>
      <c r="B9" s="292"/>
      <c r="C9" s="295" t="s">
        <v>2</v>
      </c>
      <c r="D9" s="296"/>
      <c r="E9" s="296"/>
      <c r="F9" s="296"/>
      <c r="G9" s="297"/>
      <c r="H9" s="298" t="s">
        <v>3</v>
      </c>
    </row>
    <row r="10" spans="1:8" ht="16.5" thickBot="1">
      <c r="A10" s="293"/>
      <c r="B10" s="294"/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99"/>
    </row>
    <row r="11" spans="1:8" ht="15.75" thickBot="1">
      <c r="A11" s="300" t="s">
        <v>9</v>
      </c>
      <c r="B11" s="3" t="s">
        <v>10</v>
      </c>
      <c r="C11" s="4">
        <v>264</v>
      </c>
      <c r="D11" s="5">
        <v>1</v>
      </c>
      <c r="E11" s="5">
        <v>0</v>
      </c>
      <c r="F11" s="5">
        <v>3663</v>
      </c>
      <c r="G11" s="6">
        <v>144</v>
      </c>
      <c r="H11" s="7">
        <f aca="true" t="shared" si="0" ref="H11:H18">SUM(C11,D11,E11,F11,G11)</f>
        <v>4072</v>
      </c>
    </row>
    <row r="12" spans="1:8" ht="15.75" thickBot="1">
      <c r="A12" s="301"/>
      <c r="B12" s="8" t="s">
        <v>11</v>
      </c>
      <c r="C12" s="9">
        <v>385853227</v>
      </c>
      <c r="D12" s="10">
        <v>16600</v>
      </c>
      <c r="E12" s="10">
        <v>0</v>
      </c>
      <c r="F12" s="9">
        <v>612906750</v>
      </c>
      <c r="G12" s="11">
        <v>0</v>
      </c>
      <c r="H12" s="7">
        <f t="shared" si="0"/>
        <v>998776577</v>
      </c>
    </row>
    <row r="13" spans="1:8" ht="15.75" thickBot="1">
      <c r="A13" s="286" t="s">
        <v>12</v>
      </c>
      <c r="B13" s="12" t="s">
        <v>13</v>
      </c>
      <c r="C13" s="13">
        <v>8</v>
      </c>
      <c r="D13" s="14">
        <v>4</v>
      </c>
      <c r="E13" s="14">
        <v>0</v>
      </c>
      <c r="F13" s="14">
        <v>28</v>
      </c>
      <c r="G13" s="11">
        <v>0</v>
      </c>
      <c r="H13" s="15">
        <f t="shared" si="0"/>
        <v>40</v>
      </c>
    </row>
    <row r="14" spans="1:8" ht="15.75" thickBot="1">
      <c r="A14" s="287"/>
      <c r="B14" s="16" t="s">
        <v>14</v>
      </c>
      <c r="C14" s="13">
        <v>28</v>
      </c>
      <c r="D14" s="14">
        <v>0</v>
      </c>
      <c r="E14" s="14">
        <v>0</v>
      </c>
      <c r="F14" s="14">
        <v>12</v>
      </c>
      <c r="G14" s="11">
        <v>0</v>
      </c>
      <c r="H14" s="15">
        <f t="shared" si="0"/>
        <v>40</v>
      </c>
    </row>
    <row r="15" spans="1:8" ht="15.75" customHeight="1" thickBot="1">
      <c r="A15" s="288"/>
      <c r="B15" s="17" t="s">
        <v>15</v>
      </c>
      <c r="C15" s="13">
        <v>38195954</v>
      </c>
      <c r="D15" s="14">
        <v>0</v>
      </c>
      <c r="E15" s="14">
        <v>0</v>
      </c>
      <c r="F15" s="14">
        <v>25232850</v>
      </c>
      <c r="G15" s="11">
        <v>0</v>
      </c>
      <c r="H15" s="15">
        <f t="shared" si="0"/>
        <v>63428804</v>
      </c>
    </row>
    <row r="16" spans="1:8" ht="15.75" customHeight="1" thickBot="1">
      <c r="A16" s="18" t="s">
        <v>16</v>
      </c>
      <c r="B16" s="19" t="s">
        <v>10</v>
      </c>
      <c r="C16" s="13">
        <v>924</v>
      </c>
      <c r="D16" s="14">
        <v>10</v>
      </c>
      <c r="E16" s="14">
        <v>1</v>
      </c>
      <c r="F16" s="14">
        <v>4431</v>
      </c>
      <c r="G16" s="11">
        <v>1</v>
      </c>
      <c r="H16" s="20">
        <f t="shared" si="0"/>
        <v>5367</v>
      </c>
    </row>
    <row r="17" spans="1:8" ht="15.75" customHeight="1" thickBot="1">
      <c r="A17" s="21" t="s">
        <v>17</v>
      </c>
      <c r="B17" s="22" t="s">
        <v>10</v>
      </c>
      <c r="C17" s="23">
        <v>9</v>
      </c>
      <c r="D17" s="24">
        <v>0</v>
      </c>
      <c r="E17" s="24">
        <v>0</v>
      </c>
      <c r="F17" s="24">
        <v>5</v>
      </c>
      <c r="G17" s="25">
        <v>0</v>
      </c>
      <c r="H17" s="26">
        <f t="shared" si="0"/>
        <v>14</v>
      </c>
    </row>
    <row r="18" spans="1:8" ht="16.5" thickBot="1">
      <c r="A18" s="27" t="s">
        <v>18</v>
      </c>
      <c r="B18" s="28" t="s">
        <v>10</v>
      </c>
      <c r="C18" s="29">
        <v>78</v>
      </c>
      <c r="D18" s="30">
        <v>10</v>
      </c>
      <c r="E18" s="30">
        <v>0</v>
      </c>
      <c r="F18" s="30">
        <v>618</v>
      </c>
      <c r="G18" s="31">
        <v>116</v>
      </c>
      <c r="H18" s="32">
        <f t="shared" si="0"/>
        <v>822</v>
      </c>
    </row>
    <row r="20" spans="1:2" ht="15">
      <c r="A20" s="33" t="s">
        <v>19</v>
      </c>
      <c r="B20" s="33"/>
    </row>
    <row r="21" ht="15">
      <c r="C21" s="34"/>
    </row>
    <row r="22" ht="15">
      <c r="C22" s="34"/>
    </row>
    <row r="23" spans="2:3" ht="15">
      <c r="B23" s="34"/>
      <c r="C23" s="34"/>
    </row>
    <row r="24" ht="15">
      <c r="B24" s="34"/>
    </row>
    <row r="30" ht="15">
      <c r="C30" s="35"/>
    </row>
  </sheetData>
  <sheetProtection/>
  <mergeCells count="7"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&amp;L18.06.2010
&amp;CTÜRKİYE ODALAR ve BORSALAR BİRLİĞİ
 Bilgi Hizmetleri Dairesi Başkanlığı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2"/>
  <sheetViews>
    <sheetView zoomScale="130" zoomScaleNormal="130" zoomScalePageLayoutView="85" workbookViewId="0" topLeftCell="A1">
      <selection activeCell="A1" sqref="A1:I1"/>
    </sheetView>
  </sheetViews>
  <sheetFormatPr defaultColWidth="9.140625" defaultRowHeight="15"/>
  <cols>
    <col min="1" max="1" width="19.421875" style="99" customWidth="1"/>
    <col min="2" max="2" width="5.7109375" style="98" bestFit="1" customWidth="1"/>
    <col min="3" max="3" width="10.140625" style="100" customWidth="1"/>
    <col min="4" max="5" width="4.28125" style="98" bestFit="1" customWidth="1"/>
    <col min="6" max="6" width="11.57421875" style="100" customWidth="1"/>
    <col min="7" max="7" width="11.28125" style="98" customWidth="1"/>
    <col min="8" max="8" width="11.7109375" style="98" customWidth="1"/>
    <col min="9" max="9" width="6.7109375" style="98" customWidth="1"/>
    <col min="10" max="11" width="9.140625" style="37" customWidth="1"/>
    <col min="12" max="12" width="12.00390625" style="47" bestFit="1" customWidth="1"/>
    <col min="13" max="13" width="13.28125" style="36" bestFit="1" customWidth="1"/>
    <col min="14" max="16384" width="9.140625" style="37" customWidth="1"/>
  </cols>
  <sheetData>
    <row r="1" spans="1:13" ht="15.75" customHeight="1" thickBot="1">
      <c r="A1" s="302" t="s">
        <v>20</v>
      </c>
      <c r="B1" s="285"/>
      <c r="C1" s="285"/>
      <c r="D1" s="285"/>
      <c r="E1" s="285"/>
      <c r="F1" s="285"/>
      <c r="G1" s="285"/>
      <c r="H1" s="285"/>
      <c r="I1" s="285"/>
      <c r="J1" s="36"/>
      <c r="L1" s="37"/>
      <c r="M1" s="37"/>
    </row>
    <row r="2" spans="1:13" ht="15.75" customHeight="1" thickBot="1">
      <c r="A2" s="303" t="s">
        <v>21</v>
      </c>
      <c r="B2" s="303"/>
      <c r="C2" s="303"/>
      <c r="D2" s="303"/>
      <c r="E2" s="303"/>
      <c r="F2" s="303"/>
      <c r="G2" s="303"/>
      <c r="H2" s="303"/>
      <c r="I2" s="303"/>
      <c r="J2" s="36"/>
      <c r="L2" s="37"/>
      <c r="M2" s="37"/>
    </row>
    <row r="3" spans="1:13" ht="9.75" customHeight="1">
      <c r="A3" s="304" t="s">
        <v>22</v>
      </c>
      <c r="B3" s="307" t="s">
        <v>9</v>
      </c>
      <c r="C3" s="307"/>
      <c r="D3" s="307" t="s">
        <v>12</v>
      </c>
      <c r="E3" s="307"/>
      <c r="F3" s="307"/>
      <c r="G3" s="38" t="s">
        <v>23</v>
      </c>
      <c r="H3" s="38" t="s">
        <v>24</v>
      </c>
      <c r="I3" s="39" t="s">
        <v>18</v>
      </c>
      <c r="J3" s="36"/>
      <c r="L3" s="37"/>
      <c r="M3" s="37"/>
    </row>
    <row r="4" spans="1:13" ht="12.75" customHeight="1">
      <c r="A4" s="305"/>
      <c r="B4" s="40"/>
      <c r="C4" s="41"/>
      <c r="D4" s="308" t="s">
        <v>10</v>
      </c>
      <c r="E4" s="308"/>
      <c r="F4" s="42"/>
      <c r="G4" s="40"/>
      <c r="H4" s="40"/>
      <c r="I4" s="43"/>
      <c r="J4" s="36"/>
      <c r="L4" s="37"/>
      <c r="M4" s="37"/>
    </row>
    <row r="5" spans="1:9" ht="9.75" customHeight="1">
      <c r="A5" s="305"/>
      <c r="B5" s="44" t="s">
        <v>10</v>
      </c>
      <c r="C5" s="44" t="s">
        <v>11</v>
      </c>
      <c r="D5" s="308"/>
      <c r="E5" s="308"/>
      <c r="F5" s="45" t="s">
        <v>15</v>
      </c>
      <c r="G5" s="44" t="s">
        <v>10</v>
      </c>
      <c r="H5" s="44" t="s">
        <v>10</v>
      </c>
      <c r="I5" s="46" t="s">
        <v>10</v>
      </c>
    </row>
    <row r="6" spans="1:9" ht="9.75" thickBot="1">
      <c r="A6" s="306"/>
      <c r="B6" s="48"/>
      <c r="C6" s="49"/>
      <c r="D6" s="48" t="s">
        <v>25</v>
      </c>
      <c r="E6" s="48" t="s">
        <v>26</v>
      </c>
      <c r="F6" s="49"/>
      <c r="G6" s="48"/>
      <c r="H6" s="48"/>
      <c r="I6" s="50"/>
    </row>
    <row r="7" spans="1:13" s="56" customFormat="1" ht="11.25">
      <c r="A7" s="51" t="s">
        <v>27</v>
      </c>
      <c r="B7" s="52">
        <f>SUM(B8,B9,B10,B11,B12)</f>
        <v>4072</v>
      </c>
      <c r="C7" s="53">
        <f aca="true" t="shared" si="0" ref="C7:I7">SUM(C8,C9,C10,C11,C12)</f>
        <v>998776577</v>
      </c>
      <c r="D7" s="54">
        <f t="shared" si="0"/>
        <v>40</v>
      </c>
      <c r="E7" s="54">
        <f t="shared" si="0"/>
        <v>40</v>
      </c>
      <c r="F7" s="53">
        <f>SUM(F12,F11,F10,F9,F8)</f>
        <v>63428804</v>
      </c>
      <c r="G7" s="54">
        <f>SUM(G8,G9,G10,G11,G12)</f>
        <v>5367</v>
      </c>
      <c r="H7" s="54">
        <f t="shared" si="0"/>
        <v>14</v>
      </c>
      <c r="I7" s="55">
        <f t="shared" si="0"/>
        <v>822</v>
      </c>
      <c r="L7" s="57"/>
      <c r="M7" s="58"/>
    </row>
    <row r="8" spans="1:13" s="56" customFormat="1" ht="11.25">
      <c r="A8" s="51" t="s">
        <v>28</v>
      </c>
      <c r="B8" s="59">
        <f>SUM(B15,B22,B29,B36,B43,B50,B57,B64,B72,B79,B86,B93,B100,B107,B114,B121,B128,B135,B142,B149,B156)</f>
        <v>264</v>
      </c>
      <c r="C8" s="60">
        <f>SUM(C15,C22,C29,C36,C43,C50,C57,C64,C72,C79,C86,C93,C100,C107,C114,C121,C128,C135:D135,C142,C149,C156)</f>
        <v>385853227</v>
      </c>
      <c r="D8" s="61">
        <f>SUM(D15,D22,D29,D36,D43,D50,D57,D64,D72,D79,D86,D93,D100,D107,D114,D121,D128,D135,D142,D149,D156)</f>
        <v>8</v>
      </c>
      <c r="E8" s="61">
        <f aca="true" t="shared" si="1" ref="D8:E11">SUM(E15,E22,E29,E36,E43,E50,E57,E64,E72,E79,E86,E93,E100,E107,E114,E121,E128,E135,E142,E149,E156)</f>
        <v>28</v>
      </c>
      <c r="F8" s="60">
        <f>SUM(F15,F22,F29,F36,F43,F50:F51,F57,F64,F72,F79,F86,F93,F100,F107,F114,F121,F128,F135,F142,F149,F156)</f>
        <v>38195954</v>
      </c>
      <c r="G8" s="61">
        <f>SUM(G15,G22,G29,G36,G43,G50,G57,G64,G72,G79,G86,G93,G100,G107,G114,G121,G128,G135,G142,G149,G156)</f>
        <v>924</v>
      </c>
      <c r="H8" s="61">
        <f>SUM(H15,H22,H29,H36,H43,H50,H57,H64,H72,H79,H86,H93,H100,H107,H114,H121,H128,H135,H142,H149,H156)</f>
        <v>9</v>
      </c>
      <c r="I8" s="62">
        <f>SUM(I15,I22,I29,I36,I43,I50,I57,I64,I72,I79,I86,I93,I100,I107,I114,I121,I128,I135,I142,I149,I156)</f>
        <v>78</v>
      </c>
      <c r="L8" s="57"/>
      <c r="M8" s="58"/>
    </row>
    <row r="9" spans="1:13" s="56" customFormat="1" ht="11.25">
      <c r="A9" s="51" t="s">
        <v>29</v>
      </c>
      <c r="B9" s="59">
        <f>SUM(B16,B23,B30,B37,B44,B51,B58,B65,B73,B80,B87,B94,B101,B108,B115,B122,B129,B136,B143,B150,B157)</f>
        <v>1</v>
      </c>
      <c r="C9" s="60">
        <f>SUM(C16,C23,C30,C37,C44,C51,C58,C65,C73,C80,C87,C94,C101,C108,C115,C122,C129,C136,C143,C149,C149,C150,C157)</f>
        <v>16600</v>
      </c>
      <c r="D9" s="61">
        <f>SUM(D16,D23,D30,D37,D44,D51,D58,D65,D73,D80,D87,D94,D101,D108,D115,D122,D129,D136,D143,D150,D157)</f>
        <v>4</v>
      </c>
      <c r="E9" s="61">
        <f t="shared" si="1"/>
        <v>0</v>
      </c>
      <c r="F9" s="60">
        <f>SUM(F16,F23,F30,F37,F44,F51,F58,F65,F73,F80,F87,F94,F101,F108,F115,F122,F129,F136,F143,F150,F150)</f>
        <v>0</v>
      </c>
      <c r="G9" s="61">
        <f>SUM(G16,G23,G30,G37,G44,G51,G58,G65,G73,G80,G87,G94,G101,G108,G115,G122,G129,G136,G143,G150,G157)</f>
        <v>10</v>
      </c>
      <c r="H9" s="61">
        <f>SUM(H16,H23,H30,H37,H44,H51,H58,H65,H73,H80,H87,H94,H101,H108)</f>
        <v>0</v>
      </c>
      <c r="I9" s="62">
        <f>SUM(I16,I23,I30,I37,I44,I51,I58,I65,I73,I80,I87,I94,I101,I108,I115,I122,I129,I136,I143,I150,I157)</f>
        <v>10</v>
      </c>
      <c r="L9" s="57"/>
      <c r="M9" s="58"/>
    </row>
    <row r="10" spans="1:13" s="56" customFormat="1" ht="11.25">
      <c r="A10" s="51" t="s">
        <v>30</v>
      </c>
      <c r="B10" s="59">
        <f>SUM(B17,B24,B31,B38,B45,B52,B59,B66,B74,B81,B88,B95,B102,B109,B116,B123,B130,B137,B144,B151,B158)</f>
        <v>0</v>
      </c>
      <c r="C10" s="60">
        <f>SUM(C17,C24,C31,C38,C45,C52,C59,C66,C74,C81,C88,C95,C102,C109,C116,C123,C130,C137,C144,C151,C158)</f>
        <v>0</v>
      </c>
      <c r="D10" s="61">
        <f t="shared" si="1"/>
        <v>0</v>
      </c>
      <c r="E10" s="61">
        <f t="shared" si="1"/>
        <v>0</v>
      </c>
      <c r="F10" s="60">
        <f>SUM(F17,F24,F31,F38,F45,F52,F59,F66,F74,F81,F88,F95,F102,F109,F116,F123,F130,F136)</f>
        <v>0</v>
      </c>
      <c r="G10" s="61">
        <f>SUM(G17,G24,G31,G38,G45,G52,G59,G66,G74,G81,G88,G95,G102,G109,G116,G123,G130,G137,G144,G151,G158)</f>
        <v>1</v>
      </c>
      <c r="H10" s="61">
        <f>SUM(H17,H24,H31,H38,H45,H52,H59,H66,H74,H81,H88,H95,H102,H109,H116,H123,H130,H137,H144,H151,H158)</f>
        <v>0</v>
      </c>
      <c r="I10" s="62">
        <f>SUM(I17,I24,I31,I38,I45,I52,I59,I66,I74,I81,I88,I95,I102,I109,I116,I123,I130,I137,I144,I151,I158)</f>
        <v>0</v>
      </c>
      <c r="L10" s="57"/>
      <c r="M10" s="58"/>
    </row>
    <row r="11" spans="1:13" s="56" customFormat="1" ht="11.25">
      <c r="A11" s="51" t="s">
        <v>31</v>
      </c>
      <c r="B11" s="59">
        <f>SUM(B18,B25,B32,B39,B46,B53,B60,B67,B75,B82,B89,B96,B103,B110,B117,B124,B131,B138,B145,B152,B159)</f>
        <v>3663</v>
      </c>
      <c r="C11" s="60">
        <f>SUM(C18,C25,C32,C39,C46,C53,C60,C67,C75,C82,C89,C96,C103,C110,C117,C124,C131,C138,C145,C152,C159)</f>
        <v>612906750</v>
      </c>
      <c r="D11" s="61">
        <f>SUM(D18,D25,D32,D39,D46,D53,D60,D67,D75,D82,D89,D96,D103,D110,D117,D124,D131,D138,D145,D152,D159)</f>
        <v>28</v>
      </c>
      <c r="E11" s="61">
        <f t="shared" si="1"/>
        <v>12</v>
      </c>
      <c r="F11" s="60">
        <f>SUM(F18,F25,F32,F39,F53,F60,F67,F75,F82,F89,F96,F103,F110,F117,F124,F131,F138,F145,F152,F159)</f>
        <v>25232850</v>
      </c>
      <c r="G11" s="61">
        <f>SUM(G18,G25,G32,G39,G46,G53,G60,G67,G75,G82,G89,G96,G103,G110,G117,G124,G131,G138,G145,G152,G159,G159,G159)</f>
        <v>4431</v>
      </c>
      <c r="H11" s="61">
        <f>SUM(H18,H25,H32,H39,H46,H53,H60,H64,H75,H82,H89,H96,H103,H110,H117,H124,H131,H138,H145,H159)</f>
        <v>5</v>
      </c>
      <c r="I11" s="62">
        <f>SUM(I18,I25,I32,I39,I46,I53,I60,I67,I75,I82,I89,I159,I152,I145,I138,I131,I124,I117,I110,I103,I96)</f>
        <v>618</v>
      </c>
      <c r="L11" s="57"/>
      <c r="M11" s="58"/>
    </row>
    <row r="12" spans="1:13" s="56" customFormat="1" ht="12" thickBot="1">
      <c r="A12" s="63" t="s">
        <v>32</v>
      </c>
      <c r="B12" s="64">
        <f>SUM(B19,B26,B33,B40,B47,B54,B61,B68,B76,B83,B90,B97,B104,B111,B118,B125,B132,B139,B146,B153,B160)</f>
        <v>144</v>
      </c>
      <c r="C12" s="65">
        <f>SUM(C19,C26,C33,C40,C47,C54,C61,C68,C76,C83,C90,C97,C104,C111,C118,C125,C132,C139,C146,C153,C160)</f>
        <v>0</v>
      </c>
      <c r="D12" s="66">
        <f>SUM(D19,D26,D33,D40,D47,D54,D61,D68,D76,D83,D90,D97,D104,D111,D118,D125,D132,D139,D146,D160)</f>
        <v>0</v>
      </c>
      <c r="E12" s="66">
        <f>SUM(E19,E26,E33,E40,E47,E54,E61,E65,E76,E83,E90,E97,E104,E111,E118,E125,E132,E139,E146,E160)</f>
        <v>0</v>
      </c>
      <c r="F12" s="65">
        <f>SUM(F19,F26,F33,F40,F47,F54,F61,F65,F76,F83,F90,F97,F104,F111,F118,F125,F132,F139,F146,F160)</f>
        <v>0</v>
      </c>
      <c r="G12" s="66">
        <f>SUM(G19,G26,G33,G40,G47,G54,G61,G65,G68,G76,G83,G90,G97,G104,G111,G118,G125,G132,G139,G146,G160)</f>
        <v>1</v>
      </c>
      <c r="H12" s="66">
        <f>SUM(H19,H26,H33,H40,H47,H54,H61,H65,H76,H83,H90,H97,H104,H111,H118,H125,H132,H139,H146,H160)</f>
        <v>0</v>
      </c>
      <c r="I12" s="67">
        <f>SUM(,I19,I26,I33,I40,I47,I54,I61,I68,I76,I83,I90,I97,I104,I111,I118,I125,I132,I139,I146,I160,I153)</f>
        <v>116</v>
      </c>
      <c r="L12" s="57"/>
      <c r="M12" s="58"/>
    </row>
    <row r="13" spans="1:13" s="56" customFormat="1" ht="13.5" customHeight="1" thickBot="1">
      <c r="A13" s="309" t="s">
        <v>33</v>
      </c>
      <c r="B13" s="310"/>
      <c r="C13" s="310"/>
      <c r="D13" s="310"/>
      <c r="E13" s="310"/>
      <c r="F13" s="310"/>
      <c r="G13" s="310"/>
      <c r="H13" s="310"/>
      <c r="I13" s="311"/>
      <c r="L13" s="57"/>
      <c r="M13" s="58"/>
    </row>
    <row r="14" spans="1:13" s="56" customFormat="1" ht="11.25">
      <c r="A14" s="68" t="s">
        <v>34</v>
      </c>
      <c r="B14" s="69">
        <f>SUM(B19,B18,B17,B16,B15)</f>
        <v>157</v>
      </c>
      <c r="C14" s="70">
        <v>44590000</v>
      </c>
      <c r="D14" s="71">
        <v>0</v>
      </c>
      <c r="E14" s="71">
        <v>0</v>
      </c>
      <c r="F14" s="70">
        <v>0</v>
      </c>
      <c r="G14" s="71">
        <v>62</v>
      </c>
      <c r="H14" s="71">
        <f>SUM(H15,H16,H17,H18,H19)</f>
        <v>0</v>
      </c>
      <c r="I14" s="72">
        <v>15</v>
      </c>
      <c r="L14" s="57"/>
      <c r="M14" s="58"/>
    </row>
    <row r="15" spans="1:13" s="56" customFormat="1" ht="11.25">
      <c r="A15" s="68" t="s">
        <v>35</v>
      </c>
      <c r="B15" s="73">
        <v>8</v>
      </c>
      <c r="C15" s="74">
        <v>3251000</v>
      </c>
      <c r="D15" s="75">
        <v>0</v>
      </c>
      <c r="E15" s="76">
        <v>0</v>
      </c>
      <c r="F15" s="77">
        <v>0</v>
      </c>
      <c r="G15" s="76">
        <v>21</v>
      </c>
      <c r="H15" s="75">
        <v>0</v>
      </c>
      <c r="I15" s="78">
        <v>0</v>
      </c>
      <c r="L15" s="57"/>
      <c r="M15" s="58"/>
    </row>
    <row r="16" spans="1:13" s="56" customFormat="1" ht="11.25">
      <c r="A16" s="68" t="s">
        <v>36</v>
      </c>
      <c r="B16" s="73">
        <v>0</v>
      </c>
      <c r="C16" s="74">
        <v>0</v>
      </c>
      <c r="D16" s="75">
        <v>0</v>
      </c>
      <c r="E16" s="75">
        <v>0</v>
      </c>
      <c r="F16" s="74">
        <v>0</v>
      </c>
      <c r="G16" s="75">
        <v>0</v>
      </c>
      <c r="H16" s="75">
        <v>0</v>
      </c>
      <c r="I16" s="79">
        <v>0</v>
      </c>
      <c r="L16" s="57"/>
      <c r="M16" s="58"/>
    </row>
    <row r="17" spans="1:9" ht="11.25">
      <c r="A17" s="68" t="s">
        <v>37</v>
      </c>
      <c r="B17" s="73">
        <v>0</v>
      </c>
      <c r="C17" s="74">
        <v>0</v>
      </c>
      <c r="D17" s="75">
        <v>0</v>
      </c>
      <c r="E17" s="75">
        <v>0</v>
      </c>
      <c r="F17" s="74">
        <v>0</v>
      </c>
      <c r="G17" s="75">
        <v>0</v>
      </c>
      <c r="H17" s="75">
        <v>0</v>
      </c>
      <c r="I17" s="79">
        <v>0</v>
      </c>
    </row>
    <row r="18" spans="1:11" ht="11.25">
      <c r="A18" s="68" t="s">
        <v>38</v>
      </c>
      <c r="B18" s="73">
        <v>99</v>
      </c>
      <c r="C18" s="74">
        <v>41339000</v>
      </c>
      <c r="D18" s="75">
        <v>0</v>
      </c>
      <c r="E18" s="75">
        <v>0</v>
      </c>
      <c r="F18" s="74">
        <v>0</v>
      </c>
      <c r="G18" s="76">
        <v>40</v>
      </c>
      <c r="H18" s="75">
        <v>0</v>
      </c>
      <c r="I18" s="78">
        <v>6</v>
      </c>
      <c r="K18" s="80"/>
    </row>
    <row r="19" spans="1:9" ht="12" thickBot="1">
      <c r="A19" s="81" t="s">
        <v>32</v>
      </c>
      <c r="B19" s="82">
        <v>50</v>
      </c>
      <c r="C19" s="83">
        <v>0</v>
      </c>
      <c r="D19" s="84">
        <v>0</v>
      </c>
      <c r="E19" s="84">
        <v>0</v>
      </c>
      <c r="F19" s="83">
        <v>0</v>
      </c>
      <c r="G19" s="85">
        <v>1</v>
      </c>
      <c r="H19" s="84">
        <v>0</v>
      </c>
      <c r="I19" s="86">
        <v>9</v>
      </c>
    </row>
    <row r="20" spans="1:9" ht="13.5" customHeight="1" thickBot="1">
      <c r="A20" s="309" t="s">
        <v>39</v>
      </c>
      <c r="B20" s="310"/>
      <c r="C20" s="310"/>
      <c r="D20" s="310"/>
      <c r="E20" s="310"/>
      <c r="F20" s="310"/>
      <c r="G20" s="310"/>
      <c r="H20" s="310"/>
      <c r="I20" s="311"/>
    </row>
    <row r="21" spans="1:9" ht="11.25">
      <c r="A21" s="68" t="s">
        <v>34</v>
      </c>
      <c r="B21" s="69">
        <v>70</v>
      </c>
      <c r="C21" s="70">
        <v>18165000</v>
      </c>
      <c r="D21" s="71">
        <v>0</v>
      </c>
      <c r="E21" s="71">
        <v>0</v>
      </c>
      <c r="F21" s="70">
        <v>0</v>
      </c>
      <c r="G21" s="71">
        <v>60</v>
      </c>
      <c r="H21" s="71">
        <f>SUM(H22,H23,H24,H25,H26)</f>
        <v>0</v>
      </c>
      <c r="I21" s="72">
        <v>8</v>
      </c>
    </row>
    <row r="22" spans="1:9" ht="11.25">
      <c r="A22" s="68" t="s">
        <v>35</v>
      </c>
      <c r="B22" s="73">
        <v>7</v>
      </c>
      <c r="C22" s="74">
        <v>4550000</v>
      </c>
      <c r="D22" s="75">
        <v>0</v>
      </c>
      <c r="E22" s="76">
        <v>0</v>
      </c>
      <c r="F22" s="77">
        <v>0</v>
      </c>
      <c r="G22" s="76">
        <v>20</v>
      </c>
      <c r="H22" s="75">
        <v>0</v>
      </c>
      <c r="I22" s="79">
        <v>4</v>
      </c>
    </row>
    <row r="23" spans="1:13" s="56" customFormat="1" ht="11.25">
      <c r="A23" s="68" t="s">
        <v>36</v>
      </c>
      <c r="B23" s="73">
        <v>0</v>
      </c>
      <c r="C23" s="74">
        <v>0</v>
      </c>
      <c r="D23" s="75">
        <v>0</v>
      </c>
      <c r="E23" s="75">
        <v>0</v>
      </c>
      <c r="F23" s="74">
        <v>0</v>
      </c>
      <c r="G23" s="75">
        <v>0</v>
      </c>
      <c r="H23" s="75">
        <v>0</v>
      </c>
      <c r="I23" s="79">
        <v>0</v>
      </c>
      <c r="L23" s="57"/>
      <c r="M23" s="58"/>
    </row>
    <row r="24" spans="1:9" ht="11.25">
      <c r="A24" s="68" t="s">
        <v>37</v>
      </c>
      <c r="B24" s="73">
        <v>0</v>
      </c>
      <c r="C24" s="74">
        <v>0</v>
      </c>
      <c r="D24" s="75">
        <v>0</v>
      </c>
      <c r="E24" s="75">
        <v>0</v>
      </c>
      <c r="F24" s="74">
        <v>0</v>
      </c>
      <c r="G24" s="75">
        <v>0</v>
      </c>
      <c r="H24" s="75">
        <v>0</v>
      </c>
      <c r="I24" s="79">
        <v>0</v>
      </c>
    </row>
    <row r="25" spans="1:9" ht="11.25">
      <c r="A25" s="68" t="s">
        <v>38</v>
      </c>
      <c r="B25" s="73">
        <v>63</v>
      </c>
      <c r="C25" s="74">
        <v>13615000</v>
      </c>
      <c r="D25" s="75">
        <v>0</v>
      </c>
      <c r="E25" s="76">
        <v>0</v>
      </c>
      <c r="F25" s="77">
        <v>0</v>
      </c>
      <c r="G25" s="76">
        <v>40</v>
      </c>
      <c r="H25" s="75">
        <v>0</v>
      </c>
      <c r="I25" s="79">
        <v>4</v>
      </c>
    </row>
    <row r="26" spans="1:9" ht="12" thickBot="1">
      <c r="A26" s="81" t="s">
        <v>32</v>
      </c>
      <c r="B26" s="82">
        <v>0</v>
      </c>
      <c r="C26" s="83">
        <v>0</v>
      </c>
      <c r="D26" s="84">
        <v>0</v>
      </c>
      <c r="E26" s="84">
        <v>0</v>
      </c>
      <c r="F26" s="83">
        <v>0</v>
      </c>
      <c r="G26" s="84">
        <v>0</v>
      </c>
      <c r="H26" s="84">
        <v>0</v>
      </c>
      <c r="I26" s="87">
        <v>0</v>
      </c>
    </row>
    <row r="27" spans="1:9" ht="13.5" customHeight="1" thickBot="1">
      <c r="A27" s="309" t="s">
        <v>40</v>
      </c>
      <c r="B27" s="310"/>
      <c r="C27" s="310"/>
      <c r="D27" s="310"/>
      <c r="E27" s="310"/>
      <c r="F27" s="310"/>
      <c r="G27" s="310"/>
      <c r="H27" s="310"/>
      <c r="I27" s="311"/>
    </row>
    <row r="28" spans="1:9" ht="11.25">
      <c r="A28" s="68" t="s">
        <v>34</v>
      </c>
      <c r="B28" s="69">
        <v>625</v>
      </c>
      <c r="C28" s="70">
        <v>116925000</v>
      </c>
      <c r="D28" s="71">
        <v>12</v>
      </c>
      <c r="E28" s="71">
        <v>12</v>
      </c>
      <c r="F28" s="70">
        <v>20448154</v>
      </c>
      <c r="G28" s="71">
        <v>1406</v>
      </c>
      <c r="H28" s="71">
        <f>SUM(H29,H30,H31,H32,H33)</f>
        <v>8</v>
      </c>
      <c r="I28" s="72">
        <v>164</v>
      </c>
    </row>
    <row r="29" spans="1:9" ht="11.25">
      <c r="A29" s="68" t="s">
        <v>35</v>
      </c>
      <c r="B29" s="73">
        <v>35</v>
      </c>
      <c r="C29" s="74">
        <v>24440000</v>
      </c>
      <c r="D29" s="75">
        <v>3</v>
      </c>
      <c r="E29" s="76">
        <v>8</v>
      </c>
      <c r="F29" s="77">
        <v>9590304</v>
      </c>
      <c r="G29" s="76">
        <v>275</v>
      </c>
      <c r="H29" s="75">
        <v>5</v>
      </c>
      <c r="I29" s="78">
        <v>12</v>
      </c>
    </row>
    <row r="30" spans="1:9" ht="11.25">
      <c r="A30" s="68" t="s">
        <v>36</v>
      </c>
      <c r="B30" s="73">
        <v>0</v>
      </c>
      <c r="C30" s="74">
        <v>0</v>
      </c>
      <c r="D30" s="75">
        <v>1</v>
      </c>
      <c r="E30" s="75">
        <v>0</v>
      </c>
      <c r="F30" s="74">
        <v>0</v>
      </c>
      <c r="G30" s="75">
        <v>3</v>
      </c>
      <c r="H30" s="75">
        <v>0</v>
      </c>
      <c r="I30" s="78">
        <v>4</v>
      </c>
    </row>
    <row r="31" spans="1:9" ht="11.25">
      <c r="A31" s="68" t="s">
        <v>37</v>
      </c>
      <c r="B31" s="73">
        <v>0</v>
      </c>
      <c r="C31" s="74">
        <v>0</v>
      </c>
      <c r="D31" s="75">
        <v>0</v>
      </c>
      <c r="E31" s="75">
        <v>0</v>
      </c>
      <c r="F31" s="74">
        <v>0</v>
      </c>
      <c r="G31" s="75">
        <v>1</v>
      </c>
      <c r="H31" s="75">
        <v>0</v>
      </c>
      <c r="I31" s="78">
        <v>0</v>
      </c>
    </row>
    <row r="32" spans="1:9" ht="11.25">
      <c r="A32" s="68" t="s">
        <v>38</v>
      </c>
      <c r="B32" s="73">
        <v>589</v>
      </c>
      <c r="C32" s="74">
        <v>92485000</v>
      </c>
      <c r="D32" s="75">
        <v>8</v>
      </c>
      <c r="E32" s="76">
        <v>4</v>
      </c>
      <c r="F32" s="77">
        <v>10857850</v>
      </c>
      <c r="G32" s="76">
        <v>1127</v>
      </c>
      <c r="H32" s="75">
        <v>3</v>
      </c>
      <c r="I32" s="78">
        <v>147</v>
      </c>
    </row>
    <row r="33" spans="1:9" ht="12" thickBot="1">
      <c r="A33" s="81" t="s">
        <v>32</v>
      </c>
      <c r="B33" s="82">
        <v>1</v>
      </c>
      <c r="C33" s="83">
        <v>0</v>
      </c>
      <c r="D33" s="84">
        <v>0</v>
      </c>
      <c r="E33" s="84">
        <v>0</v>
      </c>
      <c r="F33" s="83">
        <v>0</v>
      </c>
      <c r="G33" s="85">
        <v>0</v>
      </c>
      <c r="H33" s="84">
        <v>0</v>
      </c>
      <c r="I33" s="87">
        <v>1</v>
      </c>
    </row>
    <row r="34" spans="1:9" ht="12.75" customHeight="1" thickBot="1">
      <c r="A34" s="309" t="s">
        <v>41</v>
      </c>
      <c r="B34" s="310"/>
      <c r="C34" s="310"/>
      <c r="D34" s="310"/>
      <c r="E34" s="310"/>
      <c r="F34" s="310"/>
      <c r="G34" s="310"/>
      <c r="H34" s="310"/>
      <c r="I34" s="311"/>
    </row>
    <row r="35" spans="1:9" ht="11.25">
      <c r="A35" s="68" t="s">
        <v>34</v>
      </c>
      <c r="B35" s="69">
        <v>34</v>
      </c>
      <c r="C35" s="70">
        <v>168102600</v>
      </c>
      <c r="D35" s="71">
        <v>1</v>
      </c>
      <c r="E35" s="71">
        <v>1</v>
      </c>
      <c r="F35" s="70">
        <v>50000</v>
      </c>
      <c r="G35" s="71">
        <v>36</v>
      </c>
      <c r="H35" s="71">
        <f>SUM(H36,H37,H38,H39,H40)</f>
        <v>0</v>
      </c>
      <c r="I35" s="72">
        <v>3</v>
      </c>
    </row>
    <row r="36" spans="1:9" ht="11.25">
      <c r="A36" s="68" t="s">
        <v>35</v>
      </c>
      <c r="B36" s="73">
        <v>12</v>
      </c>
      <c r="C36" s="74">
        <v>162807600</v>
      </c>
      <c r="D36" s="75">
        <v>0</v>
      </c>
      <c r="E36" s="76">
        <v>1</v>
      </c>
      <c r="F36" s="77">
        <v>50000</v>
      </c>
      <c r="G36" s="76">
        <v>20</v>
      </c>
      <c r="H36" s="75">
        <v>0</v>
      </c>
      <c r="I36" s="78">
        <v>0</v>
      </c>
    </row>
    <row r="37" spans="1:9" s="56" customFormat="1" ht="11.25">
      <c r="A37" s="68" t="s">
        <v>36</v>
      </c>
      <c r="B37" s="73">
        <v>0</v>
      </c>
      <c r="C37" s="74">
        <v>0</v>
      </c>
      <c r="D37" s="75">
        <v>0</v>
      </c>
      <c r="E37" s="75">
        <v>0</v>
      </c>
      <c r="F37" s="74">
        <v>0</v>
      </c>
      <c r="G37" s="75">
        <v>0</v>
      </c>
      <c r="H37" s="75">
        <v>0</v>
      </c>
      <c r="I37" s="79">
        <v>0</v>
      </c>
    </row>
    <row r="38" spans="1:9" ht="11.25">
      <c r="A38" s="68" t="s">
        <v>37</v>
      </c>
      <c r="B38" s="73">
        <v>0</v>
      </c>
      <c r="C38" s="74">
        <v>0</v>
      </c>
      <c r="D38" s="75">
        <v>0</v>
      </c>
      <c r="E38" s="75">
        <v>0</v>
      </c>
      <c r="F38" s="74">
        <v>0</v>
      </c>
      <c r="G38" s="75">
        <v>0</v>
      </c>
      <c r="H38" s="75">
        <v>0</v>
      </c>
      <c r="I38" s="79">
        <v>0</v>
      </c>
    </row>
    <row r="39" spans="1:9" ht="11.25">
      <c r="A39" s="68" t="s">
        <v>38</v>
      </c>
      <c r="B39" s="73">
        <v>22</v>
      </c>
      <c r="C39" s="74">
        <v>5295000</v>
      </c>
      <c r="D39" s="75">
        <v>1</v>
      </c>
      <c r="E39" s="75">
        <v>0</v>
      </c>
      <c r="F39" s="74">
        <v>0</v>
      </c>
      <c r="G39" s="76">
        <v>16</v>
      </c>
      <c r="H39" s="75">
        <v>0</v>
      </c>
      <c r="I39" s="78">
        <v>3</v>
      </c>
    </row>
    <row r="40" spans="1:9" ht="12" thickBot="1">
      <c r="A40" s="81" t="s">
        <v>32</v>
      </c>
      <c r="B40" s="82">
        <v>0</v>
      </c>
      <c r="C40" s="83">
        <v>0</v>
      </c>
      <c r="D40" s="84">
        <v>0</v>
      </c>
      <c r="E40" s="84">
        <v>0</v>
      </c>
      <c r="F40" s="83">
        <v>0</v>
      </c>
      <c r="G40" s="84">
        <v>0</v>
      </c>
      <c r="H40" s="84">
        <v>0</v>
      </c>
      <c r="I40" s="86">
        <v>0</v>
      </c>
    </row>
    <row r="41" spans="1:9" ht="13.5" customHeight="1" thickBot="1">
      <c r="A41" s="309" t="s">
        <v>42</v>
      </c>
      <c r="B41" s="310"/>
      <c r="C41" s="310"/>
      <c r="D41" s="310"/>
      <c r="E41" s="310"/>
      <c r="F41" s="310"/>
      <c r="G41" s="310"/>
      <c r="H41" s="310"/>
      <c r="I41" s="311"/>
    </row>
    <row r="42" spans="1:9" ht="11.25">
      <c r="A42" s="68" t="s">
        <v>34</v>
      </c>
      <c r="B42" s="69">
        <v>16</v>
      </c>
      <c r="C42" s="70">
        <v>4625000</v>
      </c>
      <c r="D42" s="71">
        <v>0</v>
      </c>
      <c r="E42" s="71">
        <v>0</v>
      </c>
      <c r="F42" s="70">
        <v>0</v>
      </c>
      <c r="G42" s="71">
        <v>14</v>
      </c>
      <c r="H42" s="71">
        <f>SUM(H43,H44,H45,H46,H47)</f>
        <v>0</v>
      </c>
      <c r="I42" s="72">
        <v>0</v>
      </c>
    </row>
    <row r="43" spans="1:9" ht="11.25">
      <c r="A43" s="68" t="s">
        <v>35</v>
      </c>
      <c r="B43" s="73">
        <v>4</v>
      </c>
      <c r="C43" s="74">
        <v>300000</v>
      </c>
      <c r="D43" s="75">
        <v>0</v>
      </c>
      <c r="E43" s="75">
        <v>0</v>
      </c>
      <c r="F43" s="74">
        <v>0</v>
      </c>
      <c r="G43" s="76">
        <v>3</v>
      </c>
      <c r="H43" s="75">
        <v>0</v>
      </c>
      <c r="I43" s="78">
        <v>0</v>
      </c>
    </row>
    <row r="44" spans="1:9" s="56" customFormat="1" ht="13.5" customHeight="1">
      <c r="A44" s="68" t="s">
        <v>36</v>
      </c>
      <c r="B44" s="73">
        <v>0</v>
      </c>
      <c r="C44" s="74">
        <v>0</v>
      </c>
      <c r="D44" s="75">
        <v>0</v>
      </c>
      <c r="E44" s="75">
        <v>0</v>
      </c>
      <c r="F44" s="74">
        <v>0</v>
      </c>
      <c r="G44" s="75">
        <v>0</v>
      </c>
      <c r="H44" s="75">
        <v>0</v>
      </c>
      <c r="I44" s="79">
        <v>0</v>
      </c>
    </row>
    <row r="45" spans="1:9" ht="11.25">
      <c r="A45" s="68" t="s">
        <v>37</v>
      </c>
      <c r="B45" s="73">
        <v>0</v>
      </c>
      <c r="C45" s="74">
        <v>0</v>
      </c>
      <c r="D45" s="75">
        <v>0</v>
      </c>
      <c r="E45" s="75">
        <v>0</v>
      </c>
      <c r="F45" s="74">
        <v>0</v>
      </c>
      <c r="G45" s="75">
        <v>0</v>
      </c>
      <c r="H45" s="75">
        <v>0</v>
      </c>
      <c r="I45" s="79">
        <v>0</v>
      </c>
    </row>
    <row r="46" spans="1:9" ht="11.25">
      <c r="A46" s="68" t="s">
        <v>38</v>
      </c>
      <c r="B46" s="73">
        <v>12</v>
      </c>
      <c r="C46" s="74">
        <v>4325000</v>
      </c>
      <c r="D46" s="75">
        <v>0</v>
      </c>
      <c r="E46" s="75">
        <v>0</v>
      </c>
      <c r="F46" s="74">
        <v>0</v>
      </c>
      <c r="G46" s="76">
        <v>11</v>
      </c>
      <c r="H46" s="75">
        <v>0</v>
      </c>
      <c r="I46" s="78">
        <v>0</v>
      </c>
    </row>
    <row r="47" spans="1:9" ht="12" thickBot="1">
      <c r="A47" s="81" t="s">
        <v>32</v>
      </c>
      <c r="B47" s="82">
        <v>0</v>
      </c>
      <c r="C47" s="83">
        <v>0</v>
      </c>
      <c r="D47" s="84">
        <v>0</v>
      </c>
      <c r="E47" s="84">
        <v>0</v>
      </c>
      <c r="F47" s="83">
        <v>0</v>
      </c>
      <c r="G47" s="84">
        <v>0</v>
      </c>
      <c r="H47" s="84">
        <v>0</v>
      </c>
      <c r="I47" s="87">
        <v>0</v>
      </c>
    </row>
    <row r="48" spans="1:9" ht="13.5" customHeight="1" thickBot="1">
      <c r="A48" s="309" t="s">
        <v>43</v>
      </c>
      <c r="B48" s="310"/>
      <c r="C48" s="310"/>
      <c r="D48" s="310"/>
      <c r="E48" s="310"/>
      <c r="F48" s="310"/>
      <c r="G48" s="310"/>
      <c r="H48" s="310"/>
      <c r="I48" s="311"/>
    </row>
    <row r="49" spans="1:9" ht="11.25">
      <c r="A49" s="68" t="s">
        <v>34</v>
      </c>
      <c r="B49" s="69">
        <v>706</v>
      </c>
      <c r="C49" s="70">
        <v>144505000</v>
      </c>
      <c r="D49" s="71">
        <v>3</v>
      </c>
      <c r="E49" s="71">
        <v>3</v>
      </c>
      <c r="F49" s="70">
        <v>7175000</v>
      </c>
      <c r="G49" s="71">
        <v>779</v>
      </c>
      <c r="H49" s="71">
        <f>SUM(H50,H51,H52,H53,H54)</f>
        <v>0</v>
      </c>
      <c r="I49" s="72">
        <v>159</v>
      </c>
    </row>
    <row r="50" spans="1:11" ht="11.25">
      <c r="A50" s="68" t="s">
        <v>35</v>
      </c>
      <c r="B50" s="88">
        <v>29</v>
      </c>
      <c r="C50" s="77">
        <v>12624000</v>
      </c>
      <c r="D50" s="75">
        <v>1</v>
      </c>
      <c r="E50" s="75">
        <v>2</v>
      </c>
      <c r="F50" s="74">
        <v>6200000</v>
      </c>
      <c r="G50" s="76">
        <v>111</v>
      </c>
      <c r="H50" s="75">
        <v>0</v>
      </c>
      <c r="I50" s="78">
        <v>12</v>
      </c>
      <c r="J50" s="56"/>
      <c r="K50" s="56"/>
    </row>
    <row r="51" spans="1:9" s="56" customFormat="1" ht="11.25">
      <c r="A51" s="68" t="s">
        <v>36</v>
      </c>
      <c r="B51" s="88">
        <v>0</v>
      </c>
      <c r="C51" s="77">
        <v>0</v>
      </c>
      <c r="D51" s="75">
        <v>0</v>
      </c>
      <c r="E51" s="75">
        <v>0</v>
      </c>
      <c r="F51" s="74">
        <v>0</v>
      </c>
      <c r="G51" s="75">
        <v>0</v>
      </c>
      <c r="H51" s="75">
        <v>0</v>
      </c>
      <c r="I51" s="78">
        <v>1</v>
      </c>
    </row>
    <row r="52" spans="1:11" ht="11.25">
      <c r="A52" s="68" t="s">
        <v>37</v>
      </c>
      <c r="B52" s="73">
        <v>0</v>
      </c>
      <c r="C52" s="74">
        <v>0</v>
      </c>
      <c r="D52" s="75">
        <v>0</v>
      </c>
      <c r="E52" s="75">
        <v>0</v>
      </c>
      <c r="F52" s="74">
        <v>0</v>
      </c>
      <c r="G52" s="76">
        <v>0</v>
      </c>
      <c r="H52" s="75">
        <v>0</v>
      </c>
      <c r="I52" s="79">
        <v>0</v>
      </c>
      <c r="J52" s="56"/>
      <c r="K52" s="56"/>
    </row>
    <row r="53" spans="1:11" ht="11.25">
      <c r="A53" s="68" t="s">
        <v>38</v>
      </c>
      <c r="B53" s="88">
        <v>621</v>
      </c>
      <c r="C53" s="77">
        <v>131881000</v>
      </c>
      <c r="D53" s="75">
        <v>2</v>
      </c>
      <c r="E53" s="76">
        <v>1</v>
      </c>
      <c r="F53" s="77">
        <v>975000</v>
      </c>
      <c r="G53" s="76">
        <v>668</v>
      </c>
      <c r="H53" s="75">
        <v>0</v>
      </c>
      <c r="I53" s="78">
        <v>52</v>
      </c>
      <c r="J53" s="56"/>
      <c r="K53" s="56"/>
    </row>
    <row r="54" spans="1:11" ht="12" thickBot="1">
      <c r="A54" s="81" t="s">
        <v>32</v>
      </c>
      <c r="B54" s="82">
        <v>56</v>
      </c>
      <c r="C54" s="83">
        <v>0</v>
      </c>
      <c r="D54" s="84">
        <v>0</v>
      </c>
      <c r="E54" s="84">
        <v>0</v>
      </c>
      <c r="F54" s="83">
        <v>0</v>
      </c>
      <c r="G54" s="85">
        <v>0</v>
      </c>
      <c r="H54" s="84">
        <v>0</v>
      </c>
      <c r="I54" s="86">
        <v>94</v>
      </c>
      <c r="J54" s="56"/>
      <c r="K54" s="56"/>
    </row>
    <row r="55" spans="1:9" ht="13.5" customHeight="1" thickBot="1">
      <c r="A55" s="312" t="s">
        <v>44</v>
      </c>
      <c r="B55" s="313"/>
      <c r="C55" s="313"/>
      <c r="D55" s="313"/>
      <c r="E55" s="313"/>
      <c r="F55" s="313"/>
      <c r="G55" s="313"/>
      <c r="H55" s="313"/>
      <c r="I55" s="314"/>
    </row>
    <row r="56" spans="1:9" ht="11.25">
      <c r="A56" s="68" t="s">
        <v>34</v>
      </c>
      <c r="B56" s="69">
        <v>1112</v>
      </c>
      <c r="C56" s="70">
        <v>205861750</v>
      </c>
      <c r="D56" s="71">
        <v>11</v>
      </c>
      <c r="E56" s="71">
        <v>11</v>
      </c>
      <c r="F56" s="70">
        <v>26633650</v>
      </c>
      <c r="G56" s="71">
        <v>1614</v>
      </c>
      <c r="H56" s="71">
        <f>SUM(H57,H58,H59,H60,H61)</f>
        <v>5</v>
      </c>
      <c r="I56" s="72">
        <v>278</v>
      </c>
    </row>
    <row r="57" spans="1:9" ht="11.25">
      <c r="A57" s="68" t="s">
        <v>35</v>
      </c>
      <c r="B57" s="88">
        <v>58</v>
      </c>
      <c r="C57" s="77">
        <v>35380000</v>
      </c>
      <c r="D57" s="75">
        <v>2</v>
      </c>
      <c r="E57" s="76">
        <v>6</v>
      </c>
      <c r="F57" s="77">
        <v>13483650</v>
      </c>
      <c r="G57" s="76">
        <v>206</v>
      </c>
      <c r="H57" s="75">
        <v>3</v>
      </c>
      <c r="I57" s="78">
        <v>26</v>
      </c>
    </row>
    <row r="58" spans="1:9" s="56" customFormat="1" ht="12" customHeight="1">
      <c r="A58" s="68" t="s">
        <v>36</v>
      </c>
      <c r="B58" s="73">
        <v>0</v>
      </c>
      <c r="C58" s="74">
        <v>0</v>
      </c>
      <c r="D58" s="75">
        <v>3</v>
      </c>
      <c r="E58" s="75">
        <v>0</v>
      </c>
      <c r="F58" s="74">
        <v>0</v>
      </c>
      <c r="G58" s="76">
        <v>6</v>
      </c>
      <c r="H58" s="75">
        <v>0</v>
      </c>
      <c r="I58" s="78">
        <v>3</v>
      </c>
    </row>
    <row r="59" spans="1:9" ht="11.25">
      <c r="A59" s="68" t="s">
        <v>37</v>
      </c>
      <c r="B59" s="73">
        <v>0</v>
      </c>
      <c r="C59" s="74">
        <v>0</v>
      </c>
      <c r="D59" s="75">
        <v>0</v>
      </c>
      <c r="E59" s="75">
        <v>0</v>
      </c>
      <c r="F59" s="74">
        <v>0</v>
      </c>
      <c r="G59" s="76">
        <v>0</v>
      </c>
      <c r="H59" s="75">
        <v>0</v>
      </c>
      <c r="I59" s="79">
        <v>0</v>
      </c>
    </row>
    <row r="60" spans="1:9" ht="11.25">
      <c r="A60" s="68" t="s">
        <v>38</v>
      </c>
      <c r="B60" s="88">
        <v>1037</v>
      </c>
      <c r="C60" s="77">
        <v>170481750</v>
      </c>
      <c r="D60" s="75">
        <v>6</v>
      </c>
      <c r="E60" s="75">
        <v>5</v>
      </c>
      <c r="F60" s="77">
        <v>13150000</v>
      </c>
      <c r="G60" s="76">
        <v>1402</v>
      </c>
      <c r="H60" s="75">
        <v>2</v>
      </c>
      <c r="I60" s="78">
        <v>239</v>
      </c>
    </row>
    <row r="61" spans="1:9" ht="12" thickBot="1">
      <c r="A61" s="81" t="s">
        <v>32</v>
      </c>
      <c r="B61" s="82">
        <v>17</v>
      </c>
      <c r="C61" s="83">
        <v>0</v>
      </c>
      <c r="D61" s="84">
        <v>0</v>
      </c>
      <c r="E61" s="84">
        <v>0</v>
      </c>
      <c r="F61" s="83">
        <v>0</v>
      </c>
      <c r="G61" s="84">
        <v>0</v>
      </c>
      <c r="H61" s="84">
        <v>0</v>
      </c>
      <c r="I61" s="87">
        <v>10</v>
      </c>
    </row>
    <row r="62" spans="1:9" s="56" customFormat="1" ht="15.75" customHeight="1" thickBot="1">
      <c r="A62" s="309" t="s">
        <v>45</v>
      </c>
      <c r="B62" s="315"/>
      <c r="C62" s="315"/>
      <c r="D62" s="315"/>
      <c r="E62" s="315"/>
      <c r="F62" s="315"/>
      <c r="G62" s="315"/>
      <c r="H62" s="315"/>
      <c r="I62" s="316"/>
    </row>
    <row r="63" spans="1:9" ht="11.25">
      <c r="A63" s="68" t="s">
        <v>34</v>
      </c>
      <c r="B63" s="69">
        <v>187</v>
      </c>
      <c r="C63" s="70">
        <v>116981600</v>
      </c>
      <c r="D63" s="71">
        <v>3</v>
      </c>
      <c r="E63" s="71">
        <v>3</v>
      </c>
      <c r="F63" s="70">
        <v>875000</v>
      </c>
      <c r="G63" s="71">
        <v>305</v>
      </c>
      <c r="H63" s="71">
        <f>SUM(H64,H65,H66,H67,H68)</f>
        <v>0</v>
      </c>
      <c r="I63" s="72">
        <v>32</v>
      </c>
    </row>
    <row r="64" spans="1:9" ht="11.25">
      <c r="A64" s="68" t="s">
        <v>35</v>
      </c>
      <c r="B64" s="88">
        <v>10</v>
      </c>
      <c r="C64" s="77">
        <v>87950000</v>
      </c>
      <c r="D64" s="75">
        <v>1</v>
      </c>
      <c r="E64" s="76">
        <v>2</v>
      </c>
      <c r="F64" s="77">
        <v>725000</v>
      </c>
      <c r="G64" s="76">
        <v>40</v>
      </c>
      <c r="H64" s="75">
        <v>0</v>
      </c>
      <c r="I64" s="78">
        <v>4</v>
      </c>
    </row>
    <row r="65" spans="1:9" ht="11.25">
      <c r="A65" s="68" t="s">
        <v>36</v>
      </c>
      <c r="B65" s="73">
        <v>1</v>
      </c>
      <c r="C65" s="74">
        <v>16600</v>
      </c>
      <c r="D65" s="75">
        <v>0</v>
      </c>
      <c r="E65" s="75">
        <v>0</v>
      </c>
      <c r="F65" s="74">
        <v>0</v>
      </c>
      <c r="G65" s="75">
        <v>0</v>
      </c>
      <c r="H65" s="75">
        <v>0</v>
      </c>
      <c r="I65" s="79">
        <v>0</v>
      </c>
    </row>
    <row r="66" spans="1:9" ht="11.25">
      <c r="A66" s="68" t="s">
        <v>37</v>
      </c>
      <c r="B66" s="73">
        <v>0</v>
      </c>
      <c r="C66" s="74">
        <v>0</v>
      </c>
      <c r="D66" s="75">
        <v>0</v>
      </c>
      <c r="E66" s="75">
        <v>0</v>
      </c>
      <c r="F66" s="74">
        <v>0</v>
      </c>
      <c r="G66" s="75">
        <v>0</v>
      </c>
      <c r="H66" s="75">
        <v>0</v>
      </c>
      <c r="I66" s="78">
        <v>0</v>
      </c>
    </row>
    <row r="67" spans="1:9" ht="11.25">
      <c r="A67" s="68" t="s">
        <v>38</v>
      </c>
      <c r="B67" s="88">
        <v>157</v>
      </c>
      <c r="C67" s="77">
        <v>29015000</v>
      </c>
      <c r="D67" s="75">
        <v>2</v>
      </c>
      <c r="E67" s="76">
        <v>1</v>
      </c>
      <c r="F67" s="77">
        <v>150000</v>
      </c>
      <c r="G67" s="76">
        <v>265</v>
      </c>
      <c r="H67" s="75">
        <v>0</v>
      </c>
      <c r="I67" s="78">
        <v>27</v>
      </c>
    </row>
    <row r="68" spans="1:9" ht="12" thickBot="1">
      <c r="A68" s="81" t="s">
        <v>32</v>
      </c>
      <c r="B68" s="89">
        <v>19</v>
      </c>
      <c r="C68" s="90">
        <v>0</v>
      </c>
      <c r="D68" s="84">
        <v>0</v>
      </c>
      <c r="E68" s="84">
        <v>0</v>
      </c>
      <c r="F68" s="83">
        <v>0</v>
      </c>
      <c r="G68" s="85">
        <v>0</v>
      </c>
      <c r="H68" s="84">
        <v>0</v>
      </c>
      <c r="I68" s="86">
        <v>1</v>
      </c>
    </row>
    <row r="69" spans="1:9" ht="11.25">
      <c r="A69" s="91"/>
      <c r="B69" s="92"/>
      <c r="C69" s="93"/>
      <c r="D69" s="94"/>
      <c r="E69" s="94"/>
      <c r="F69" s="95"/>
      <c r="G69" s="92"/>
      <c r="H69" s="94"/>
      <c r="I69" s="92"/>
    </row>
    <row r="70" spans="1:9" ht="13.5" customHeight="1" thickBot="1">
      <c r="A70" s="317" t="s">
        <v>46</v>
      </c>
      <c r="B70" s="310"/>
      <c r="C70" s="310"/>
      <c r="D70" s="310"/>
      <c r="E70" s="310"/>
      <c r="F70" s="310"/>
      <c r="G70" s="310"/>
      <c r="H70" s="310"/>
      <c r="I70" s="311"/>
    </row>
    <row r="71" spans="1:9" ht="11.25">
      <c r="A71" s="68" t="s">
        <v>34</v>
      </c>
      <c r="B71" s="69">
        <v>204</v>
      </c>
      <c r="C71" s="70">
        <v>35712000</v>
      </c>
      <c r="D71" s="71">
        <v>1</v>
      </c>
      <c r="E71" s="71">
        <v>1</v>
      </c>
      <c r="F71" s="70">
        <v>3000000</v>
      </c>
      <c r="G71" s="71">
        <v>145</v>
      </c>
      <c r="H71" s="71">
        <f>SUM(H72,H73,H74,H75,H76)</f>
        <v>0</v>
      </c>
      <c r="I71" s="72">
        <v>17</v>
      </c>
    </row>
    <row r="72" spans="1:9" ht="11.25">
      <c r="A72" s="68" t="s">
        <v>35</v>
      </c>
      <c r="B72" s="88">
        <v>13</v>
      </c>
      <c r="C72" s="77">
        <v>5990000</v>
      </c>
      <c r="D72" s="75">
        <v>0</v>
      </c>
      <c r="E72" s="76">
        <v>1</v>
      </c>
      <c r="F72" s="77">
        <v>3000000</v>
      </c>
      <c r="G72" s="76">
        <v>43</v>
      </c>
      <c r="H72" s="75">
        <v>0</v>
      </c>
      <c r="I72" s="78">
        <v>1</v>
      </c>
    </row>
    <row r="73" spans="1:9" s="56" customFormat="1" ht="11.25">
      <c r="A73" s="68" t="s">
        <v>36</v>
      </c>
      <c r="B73" s="73">
        <v>0</v>
      </c>
      <c r="C73" s="74">
        <v>0</v>
      </c>
      <c r="D73" s="75">
        <v>0</v>
      </c>
      <c r="E73" s="75">
        <v>0</v>
      </c>
      <c r="F73" s="74">
        <v>0</v>
      </c>
      <c r="G73" s="75">
        <v>1</v>
      </c>
      <c r="H73" s="75">
        <v>0</v>
      </c>
      <c r="I73" s="79">
        <v>0</v>
      </c>
    </row>
    <row r="74" spans="1:10" ht="11.25">
      <c r="A74" s="68" t="s">
        <v>37</v>
      </c>
      <c r="B74" s="73">
        <v>0</v>
      </c>
      <c r="C74" s="74">
        <v>0</v>
      </c>
      <c r="D74" s="75">
        <v>0</v>
      </c>
      <c r="E74" s="75">
        <v>0</v>
      </c>
      <c r="F74" s="74">
        <v>0</v>
      </c>
      <c r="G74" s="75">
        <v>0</v>
      </c>
      <c r="H74" s="75">
        <v>0</v>
      </c>
      <c r="I74" s="79">
        <v>0</v>
      </c>
      <c r="J74" s="47"/>
    </row>
    <row r="75" spans="1:10" ht="11.25">
      <c r="A75" s="68" t="s">
        <v>38</v>
      </c>
      <c r="B75" s="88">
        <v>191</v>
      </c>
      <c r="C75" s="77">
        <v>29722000</v>
      </c>
      <c r="D75" s="75">
        <v>1</v>
      </c>
      <c r="E75" s="75">
        <v>0</v>
      </c>
      <c r="F75" s="74">
        <v>0</v>
      </c>
      <c r="G75" s="76">
        <v>101</v>
      </c>
      <c r="H75" s="75">
        <v>0</v>
      </c>
      <c r="I75" s="78">
        <v>16</v>
      </c>
      <c r="J75" s="47"/>
    </row>
    <row r="76" spans="1:10" ht="12" thickBot="1">
      <c r="A76" s="81" t="s">
        <v>32</v>
      </c>
      <c r="B76" s="82">
        <v>0</v>
      </c>
      <c r="C76" s="83">
        <v>0</v>
      </c>
      <c r="D76" s="84">
        <v>0</v>
      </c>
      <c r="E76" s="84">
        <v>0</v>
      </c>
      <c r="F76" s="83">
        <v>0</v>
      </c>
      <c r="G76" s="84">
        <v>0</v>
      </c>
      <c r="H76" s="84">
        <v>0</v>
      </c>
      <c r="I76" s="87">
        <v>0</v>
      </c>
      <c r="J76" s="47"/>
    </row>
    <row r="77" spans="1:10" ht="13.5" customHeight="1" thickBot="1">
      <c r="A77" s="309" t="s">
        <v>47</v>
      </c>
      <c r="B77" s="310"/>
      <c r="C77" s="310"/>
      <c r="D77" s="310"/>
      <c r="E77" s="310"/>
      <c r="F77" s="310"/>
      <c r="G77" s="310"/>
      <c r="H77" s="310"/>
      <c r="I77" s="311"/>
      <c r="J77" s="47"/>
    </row>
    <row r="78" spans="1:10" ht="11.25">
      <c r="A78" s="68" t="s">
        <v>34</v>
      </c>
      <c r="B78" s="69">
        <v>181</v>
      </c>
      <c r="C78" s="70">
        <v>15780000</v>
      </c>
      <c r="D78" s="71">
        <v>1</v>
      </c>
      <c r="E78" s="71">
        <v>1</v>
      </c>
      <c r="F78" s="70">
        <v>810000</v>
      </c>
      <c r="G78" s="71">
        <v>128</v>
      </c>
      <c r="H78" s="71">
        <f>SUM(H79,H80,H81,H82,H83)</f>
        <v>0</v>
      </c>
      <c r="I78" s="72">
        <v>17</v>
      </c>
      <c r="J78" s="47"/>
    </row>
    <row r="79" spans="1:10" ht="11.25">
      <c r="A79" s="68" t="s">
        <v>35</v>
      </c>
      <c r="B79" s="88">
        <v>43</v>
      </c>
      <c r="C79" s="77">
        <v>6360000</v>
      </c>
      <c r="D79" s="75">
        <v>0</v>
      </c>
      <c r="E79" s="75">
        <v>1</v>
      </c>
      <c r="F79" s="74">
        <v>810000</v>
      </c>
      <c r="G79" s="76">
        <v>23</v>
      </c>
      <c r="H79" s="75">
        <v>0</v>
      </c>
      <c r="I79" s="78">
        <v>5</v>
      </c>
      <c r="J79" s="47"/>
    </row>
    <row r="80" spans="1:12" s="56" customFormat="1" ht="11.25">
      <c r="A80" s="68" t="s">
        <v>36</v>
      </c>
      <c r="B80" s="73">
        <v>0</v>
      </c>
      <c r="C80" s="74">
        <v>0</v>
      </c>
      <c r="D80" s="75">
        <v>0</v>
      </c>
      <c r="E80" s="75">
        <v>0</v>
      </c>
      <c r="F80" s="74">
        <v>0</v>
      </c>
      <c r="G80" s="75">
        <v>0</v>
      </c>
      <c r="H80" s="75">
        <v>0</v>
      </c>
      <c r="I80" s="79">
        <v>0</v>
      </c>
      <c r="L80" s="57"/>
    </row>
    <row r="81" spans="1:9" ht="11.25">
      <c r="A81" s="68" t="s">
        <v>37</v>
      </c>
      <c r="B81" s="73">
        <v>0</v>
      </c>
      <c r="C81" s="74">
        <v>0</v>
      </c>
      <c r="D81" s="75">
        <v>0</v>
      </c>
      <c r="E81" s="75">
        <v>0</v>
      </c>
      <c r="F81" s="74">
        <v>0</v>
      </c>
      <c r="G81" s="75">
        <v>0</v>
      </c>
      <c r="H81" s="75">
        <v>0</v>
      </c>
      <c r="I81" s="79">
        <v>0</v>
      </c>
    </row>
    <row r="82" spans="1:9" ht="11.25">
      <c r="A82" s="68" t="s">
        <v>38</v>
      </c>
      <c r="B82" s="88">
        <v>138</v>
      </c>
      <c r="C82" s="77">
        <v>9420000</v>
      </c>
      <c r="D82" s="75">
        <v>1</v>
      </c>
      <c r="E82" s="75">
        <v>0</v>
      </c>
      <c r="F82" s="74">
        <v>0</v>
      </c>
      <c r="G82" s="76">
        <v>105</v>
      </c>
      <c r="H82" s="75">
        <v>0</v>
      </c>
      <c r="I82" s="78">
        <v>11</v>
      </c>
    </row>
    <row r="83" spans="1:9" ht="12" thickBot="1">
      <c r="A83" s="81" t="s">
        <v>32</v>
      </c>
      <c r="B83" s="82">
        <v>0</v>
      </c>
      <c r="C83" s="83">
        <v>0</v>
      </c>
      <c r="D83" s="84">
        <v>0</v>
      </c>
      <c r="E83" s="84">
        <v>0</v>
      </c>
      <c r="F83" s="83">
        <v>0</v>
      </c>
      <c r="G83" s="84">
        <v>0</v>
      </c>
      <c r="H83" s="84">
        <v>0</v>
      </c>
      <c r="I83" s="87">
        <v>1</v>
      </c>
    </row>
    <row r="84" spans="1:9" ht="16.5" customHeight="1" thickBot="1">
      <c r="A84" s="309" t="s">
        <v>48</v>
      </c>
      <c r="B84" s="310"/>
      <c r="C84" s="310"/>
      <c r="D84" s="310"/>
      <c r="E84" s="310"/>
      <c r="F84" s="310"/>
      <c r="G84" s="310"/>
      <c r="H84" s="310"/>
      <c r="I84" s="311"/>
    </row>
    <row r="85" spans="1:9" ht="11.25">
      <c r="A85" s="68" t="s">
        <v>34</v>
      </c>
      <c r="B85" s="69">
        <v>53</v>
      </c>
      <c r="C85" s="70">
        <v>13745000</v>
      </c>
      <c r="D85" s="71">
        <v>0</v>
      </c>
      <c r="E85" s="71">
        <v>0</v>
      </c>
      <c r="F85" s="70">
        <v>0</v>
      </c>
      <c r="G85" s="71">
        <v>58</v>
      </c>
      <c r="H85" s="71">
        <f>SUM(H86,H87,H88,H89,H90)</f>
        <v>1</v>
      </c>
      <c r="I85" s="72">
        <v>13</v>
      </c>
    </row>
    <row r="86" spans="1:9" ht="11.25">
      <c r="A86" s="68" t="s">
        <v>35</v>
      </c>
      <c r="B86" s="88">
        <v>7</v>
      </c>
      <c r="C86" s="77">
        <v>11250000</v>
      </c>
      <c r="D86" s="75">
        <v>0</v>
      </c>
      <c r="E86" s="75">
        <v>0</v>
      </c>
      <c r="F86" s="74">
        <v>0</v>
      </c>
      <c r="G86" s="76">
        <v>33</v>
      </c>
      <c r="H86" s="75">
        <v>1</v>
      </c>
      <c r="I86" s="78">
        <v>4</v>
      </c>
    </row>
    <row r="87" spans="1:9" s="56" customFormat="1" ht="11.25">
      <c r="A87" s="68" t="s">
        <v>36</v>
      </c>
      <c r="B87" s="73">
        <v>0</v>
      </c>
      <c r="C87" s="74">
        <v>0</v>
      </c>
      <c r="D87" s="75">
        <v>0</v>
      </c>
      <c r="E87" s="75">
        <v>0</v>
      </c>
      <c r="F87" s="74">
        <v>0</v>
      </c>
      <c r="G87" s="75">
        <v>0</v>
      </c>
      <c r="H87" s="75">
        <v>0</v>
      </c>
      <c r="I87" s="79">
        <v>0</v>
      </c>
    </row>
    <row r="88" spans="1:9" ht="11.25">
      <c r="A88" s="68" t="s">
        <v>37</v>
      </c>
      <c r="B88" s="73">
        <v>0</v>
      </c>
      <c r="C88" s="74">
        <v>0</v>
      </c>
      <c r="D88" s="75">
        <v>0</v>
      </c>
      <c r="E88" s="75">
        <v>0</v>
      </c>
      <c r="F88" s="74">
        <v>0</v>
      </c>
      <c r="G88" s="75">
        <v>0</v>
      </c>
      <c r="H88" s="75">
        <v>0</v>
      </c>
      <c r="I88" s="79">
        <v>0</v>
      </c>
    </row>
    <row r="89" spans="1:9" ht="11.25">
      <c r="A89" s="68" t="s">
        <v>38</v>
      </c>
      <c r="B89" s="88">
        <v>45</v>
      </c>
      <c r="C89" s="77">
        <v>2495000</v>
      </c>
      <c r="D89" s="75">
        <v>0</v>
      </c>
      <c r="E89" s="75">
        <v>0</v>
      </c>
      <c r="F89" s="74">
        <v>0</v>
      </c>
      <c r="G89" s="76">
        <v>25</v>
      </c>
      <c r="H89" s="75">
        <v>0</v>
      </c>
      <c r="I89" s="78">
        <v>9</v>
      </c>
    </row>
    <row r="90" spans="1:9" ht="12" thickBot="1">
      <c r="A90" s="81" t="s">
        <v>32</v>
      </c>
      <c r="B90" s="82">
        <v>1</v>
      </c>
      <c r="C90" s="83">
        <v>0</v>
      </c>
      <c r="D90" s="84">
        <v>0</v>
      </c>
      <c r="E90" s="84">
        <v>0</v>
      </c>
      <c r="F90" s="83">
        <v>0</v>
      </c>
      <c r="G90" s="84">
        <v>0</v>
      </c>
      <c r="H90" s="84">
        <v>0</v>
      </c>
      <c r="I90" s="87">
        <v>0</v>
      </c>
    </row>
    <row r="91" spans="1:9" ht="13.5" customHeight="1" thickBot="1">
      <c r="A91" s="309" t="s">
        <v>49</v>
      </c>
      <c r="B91" s="310"/>
      <c r="C91" s="310"/>
      <c r="D91" s="310"/>
      <c r="E91" s="310"/>
      <c r="F91" s="310"/>
      <c r="G91" s="310"/>
      <c r="H91" s="310"/>
      <c r="I91" s="311"/>
    </row>
    <row r="92" spans="1:9" ht="11.25">
      <c r="A92" s="68" t="s">
        <v>34</v>
      </c>
      <c r="B92" s="69">
        <v>64</v>
      </c>
      <c r="C92" s="70">
        <v>23910627</v>
      </c>
      <c r="D92" s="71">
        <v>0</v>
      </c>
      <c r="E92" s="71">
        <v>0</v>
      </c>
      <c r="F92" s="70">
        <v>0</v>
      </c>
      <c r="G92" s="71">
        <v>32</v>
      </c>
      <c r="H92" s="71">
        <f>SUM(H93,H94,H95,H96,H97)</f>
        <v>0</v>
      </c>
      <c r="I92" s="72">
        <v>8</v>
      </c>
    </row>
    <row r="93" spans="1:9" ht="11.25">
      <c r="A93" s="68" t="s">
        <v>35</v>
      </c>
      <c r="B93" s="88">
        <v>9</v>
      </c>
      <c r="C93" s="77">
        <v>6310627</v>
      </c>
      <c r="D93" s="75">
        <v>0</v>
      </c>
      <c r="E93" s="75">
        <v>0</v>
      </c>
      <c r="F93" s="74">
        <v>0</v>
      </c>
      <c r="G93" s="76">
        <v>16</v>
      </c>
      <c r="H93" s="75">
        <v>0</v>
      </c>
      <c r="I93" s="78">
        <v>2</v>
      </c>
    </row>
    <row r="94" spans="1:9" s="56" customFormat="1" ht="11.25">
      <c r="A94" s="68" t="s">
        <v>36</v>
      </c>
      <c r="B94" s="73">
        <v>0</v>
      </c>
      <c r="C94" s="74">
        <v>0</v>
      </c>
      <c r="D94" s="75">
        <v>0</v>
      </c>
      <c r="E94" s="75">
        <v>0</v>
      </c>
      <c r="F94" s="74">
        <v>0</v>
      </c>
      <c r="G94" s="75">
        <v>0</v>
      </c>
      <c r="H94" s="75">
        <v>0</v>
      </c>
      <c r="I94" s="79">
        <v>0</v>
      </c>
    </row>
    <row r="95" spans="1:9" ht="11.25">
      <c r="A95" s="68" t="s">
        <v>37</v>
      </c>
      <c r="B95" s="73">
        <v>0</v>
      </c>
      <c r="C95" s="74">
        <v>0</v>
      </c>
      <c r="D95" s="75">
        <v>0</v>
      </c>
      <c r="E95" s="75">
        <v>0</v>
      </c>
      <c r="F95" s="74">
        <v>0</v>
      </c>
      <c r="G95" s="75">
        <v>0</v>
      </c>
      <c r="H95" s="75">
        <v>0</v>
      </c>
      <c r="I95" s="79">
        <v>0</v>
      </c>
    </row>
    <row r="96" spans="1:9" ht="11.25">
      <c r="A96" s="68" t="s">
        <v>38</v>
      </c>
      <c r="B96" s="88">
        <v>55</v>
      </c>
      <c r="C96" s="77">
        <v>17800000</v>
      </c>
      <c r="D96" s="75">
        <v>0</v>
      </c>
      <c r="E96" s="75">
        <v>0</v>
      </c>
      <c r="F96" s="74">
        <v>0</v>
      </c>
      <c r="G96" s="76">
        <v>16</v>
      </c>
      <c r="H96" s="75">
        <v>0</v>
      </c>
      <c r="I96" s="78">
        <v>6</v>
      </c>
    </row>
    <row r="97" spans="1:9" ht="12" thickBot="1">
      <c r="A97" s="81" t="s">
        <v>32</v>
      </c>
      <c r="B97" s="89">
        <v>0</v>
      </c>
      <c r="C97" s="90">
        <v>0</v>
      </c>
      <c r="D97" s="84">
        <v>0</v>
      </c>
      <c r="E97" s="84">
        <v>0</v>
      </c>
      <c r="F97" s="83">
        <v>0</v>
      </c>
      <c r="G97" s="84">
        <v>0</v>
      </c>
      <c r="H97" s="84">
        <v>0</v>
      </c>
      <c r="I97" s="86">
        <v>0</v>
      </c>
    </row>
    <row r="98" spans="1:11" ht="13.5" customHeight="1" thickBot="1">
      <c r="A98" s="309" t="s">
        <v>50</v>
      </c>
      <c r="B98" s="310"/>
      <c r="C98" s="310"/>
      <c r="D98" s="310"/>
      <c r="E98" s="310"/>
      <c r="F98" s="310"/>
      <c r="G98" s="310"/>
      <c r="H98" s="310"/>
      <c r="I98" s="311"/>
      <c r="J98" s="56"/>
      <c r="K98" s="56"/>
    </row>
    <row r="99" spans="1:11" ht="11.25">
      <c r="A99" s="68" t="s">
        <v>34</v>
      </c>
      <c r="B99" s="69">
        <v>283</v>
      </c>
      <c r="C99" s="70">
        <v>26047000</v>
      </c>
      <c r="D99" s="71">
        <v>4</v>
      </c>
      <c r="E99" s="71">
        <v>4</v>
      </c>
      <c r="F99" s="70">
        <v>2560000</v>
      </c>
      <c r="G99" s="71">
        <v>387</v>
      </c>
      <c r="H99" s="71">
        <f>SUM(H100,H101,H102,H103,H104)</f>
        <v>0</v>
      </c>
      <c r="I99" s="72">
        <v>38</v>
      </c>
      <c r="J99" s="56"/>
      <c r="K99" s="56"/>
    </row>
    <row r="100" spans="1:11" ht="11.25">
      <c r="A100" s="68" t="s">
        <v>35</v>
      </c>
      <c r="B100" s="88">
        <v>13</v>
      </c>
      <c r="C100" s="77">
        <v>2100000</v>
      </c>
      <c r="D100" s="75">
        <v>1</v>
      </c>
      <c r="E100" s="76">
        <v>3</v>
      </c>
      <c r="F100" s="77">
        <v>2460000</v>
      </c>
      <c r="G100" s="76">
        <v>35</v>
      </c>
      <c r="H100" s="75">
        <v>0</v>
      </c>
      <c r="I100" s="78">
        <v>3</v>
      </c>
      <c r="J100" s="56"/>
      <c r="K100" s="56"/>
    </row>
    <row r="101" spans="1:9" s="56" customFormat="1" ht="11.25">
      <c r="A101" s="68" t="s">
        <v>36</v>
      </c>
      <c r="B101" s="73">
        <v>0</v>
      </c>
      <c r="C101" s="74">
        <v>0</v>
      </c>
      <c r="D101" s="75">
        <v>0</v>
      </c>
      <c r="E101" s="75">
        <v>0</v>
      </c>
      <c r="F101" s="74">
        <v>0</v>
      </c>
      <c r="G101" s="75">
        <v>0</v>
      </c>
      <c r="H101" s="75">
        <v>0</v>
      </c>
      <c r="I101" s="79">
        <v>1</v>
      </c>
    </row>
    <row r="102" spans="1:9" ht="11.25">
      <c r="A102" s="68" t="s">
        <v>37</v>
      </c>
      <c r="B102" s="73">
        <v>0</v>
      </c>
      <c r="C102" s="74">
        <v>0</v>
      </c>
      <c r="D102" s="75">
        <v>0</v>
      </c>
      <c r="E102" s="75">
        <v>0</v>
      </c>
      <c r="F102" s="74">
        <v>0</v>
      </c>
      <c r="G102" s="75">
        <v>0</v>
      </c>
      <c r="H102" s="75">
        <v>0</v>
      </c>
      <c r="I102" s="79">
        <v>0</v>
      </c>
    </row>
    <row r="103" spans="1:9" ht="11.25">
      <c r="A103" s="68" t="s">
        <v>38</v>
      </c>
      <c r="B103" s="88">
        <v>270</v>
      </c>
      <c r="C103" s="77">
        <v>24047000</v>
      </c>
      <c r="D103" s="75">
        <v>3</v>
      </c>
      <c r="E103" s="76">
        <v>1</v>
      </c>
      <c r="F103" s="77">
        <v>100000</v>
      </c>
      <c r="G103" s="76">
        <v>353</v>
      </c>
      <c r="H103" s="75">
        <v>0</v>
      </c>
      <c r="I103" s="78">
        <v>34</v>
      </c>
    </row>
    <row r="104" spans="1:9" ht="12" thickBot="1">
      <c r="A104" s="81" t="s">
        <v>32</v>
      </c>
      <c r="B104" s="82">
        <v>0</v>
      </c>
      <c r="C104" s="83">
        <v>0</v>
      </c>
      <c r="D104" s="84">
        <v>0</v>
      </c>
      <c r="E104" s="84">
        <v>0</v>
      </c>
      <c r="F104" s="83">
        <v>0</v>
      </c>
      <c r="G104" s="84">
        <v>0</v>
      </c>
      <c r="H104" s="84">
        <v>0</v>
      </c>
      <c r="I104" s="87">
        <v>0</v>
      </c>
    </row>
    <row r="105" spans="1:9" ht="14.25" customHeight="1" thickBot="1">
      <c r="A105" s="309" t="s">
        <v>51</v>
      </c>
      <c r="B105" s="310"/>
      <c r="C105" s="310"/>
      <c r="D105" s="310"/>
      <c r="E105" s="310"/>
      <c r="F105" s="310"/>
      <c r="G105" s="310"/>
      <c r="H105" s="310"/>
      <c r="I105" s="311"/>
    </row>
    <row r="106" spans="1:9" ht="11.25">
      <c r="A106" s="68" t="s">
        <v>34</v>
      </c>
      <c r="B106" s="69">
        <v>141</v>
      </c>
      <c r="C106" s="70">
        <v>24296000</v>
      </c>
      <c r="D106" s="71">
        <v>1</v>
      </c>
      <c r="E106" s="71">
        <v>1</v>
      </c>
      <c r="F106" s="70">
        <v>1100000</v>
      </c>
      <c r="G106" s="71">
        <v>133</v>
      </c>
      <c r="H106" s="71">
        <f>SUM(H107,H108,H109,H110,H111)</f>
        <v>0</v>
      </c>
      <c r="I106" s="72">
        <v>21</v>
      </c>
    </row>
    <row r="107" spans="1:9" ht="11.25">
      <c r="A107" s="68" t="s">
        <v>35</v>
      </c>
      <c r="B107" s="88">
        <v>5</v>
      </c>
      <c r="C107" s="77">
        <v>6450000</v>
      </c>
      <c r="D107" s="75">
        <v>0</v>
      </c>
      <c r="E107" s="76">
        <v>1</v>
      </c>
      <c r="F107" s="77">
        <v>1100000</v>
      </c>
      <c r="G107" s="76">
        <v>24</v>
      </c>
      <c r="H107" s="75">
        <v>0</v>
      </c>
      <c r="I107" s="78">
        <v>2</v>
      </c>
    </row>
    <row r="108" spans="1:9" s="56" customFormat="1" ht="11.25">
      <c r="A108" s="68" t="s">
        <v>36</v>
      </c>
      <c r="B108" s="73">
        <v>0</v>
      </c>
      <c r="C108" s="74">
        <v>0</v>
      </c>
      <c r="D108" s="75">
        <v>0</v>
      </c>
      <c r="E108" s="75">
        <v>0</v>
      </c>
      <c r="F108" s="74">
        <v>0</v>
      </c>
      <c r="G108" s="75">
        <v>0</v>
      </c>
      <c r="H108" s="75">
        <v>0</v>
      </c>
      <c r="I108" s="79">
        <v>0</v>
      </c>
    </row>
    <row r="109" spans="1:9" ht="11.25">
      <c r="A109" s="68" t="s">
        <v>37</v>
      </c>
      <c r="B109" s="73">
        <v>0</v>
      </c>
      <c r="C109" s="74">
        <v>0</v>
      </c>
      <c r="D109" s="75">
        <v>0</v>
      </c>
      <c r="E109" s="75">
        <v>0</v>
      </c>
      <c r="F109" s="74">
        <v>0</v>
      </c>
      <c r="G109" s="75">
        <v>0</v>
      </c>
      <c r="H109" s="75">
        <v>0</v>
      </c>
      <c r="I109" s="79">
        <v>0</v>
      </c>
    </row>
    <row r="110" spans="1:9" ht="11.25">
      <c r="A110" s="68" t="s">
        <v>38</v>
      </c>
      <c r="B110" s="88">
        <v>136</v>
      </c>
      <c r="C110" s="77">
        <v>17846000</v>
      </c>
      <c r="D110" s="75">
        <v>1</v>
      </c>
      <c r="E110" s="76">
        <v>0</v>
      </c>
      <c r="F110" s="77">
        <v>0</v>
      </c>
      <c r="G110" s="76">
        <v>109</v>
      </c>
      <c r="H110" s="75">
        <v>0</v>
      </c>
      <c r="I110" s="78">
        <v>19</v>
      </c>
    </row>
    <row r="111" spans="1:9" ht="12" thickBot="1">
      <c r="A111" s="81" t="s">
        <v>32</v>
      </c>
      <c r="B111" s="82">
        <v>0</v>
      </c>
      <c r="C111" s="83">
        <v>0</v>
      </c>
      <c r="D111" s="84">
        <v>0</v>
      </c>
      <c r="E111" s="84">
        <v>0</v>
      </c>
      <c r="F111" s="83">
        <v>0</v>
      </c>
      <c r="G111" s="84">
        <v>0</v>
      </c>
      <c r="H111" s="84">
        <v>0</v>
      </c>
      <c r="I111" s="87">
        <v>0</v>
      </c>
    </row>
    <row r="112" spans="1:9" ht="13.5" customHeight="1" thickBot="1">
      <c r="A112" s="317" t="s">
        <v>52</v>
      </c>
      <c r="B112" s="310"/>
      <c r="C112" s="310"/>
      <c r="D112" s="310"/>
      <c r="E112" s="310"/>
      <c r="F112" s="310"/>
      <c r="G112" s="310"/>
      <c r="H112" s="310"/>
      <c r="I112" s="311"/>
    </row>
    <row r="113" spans="1:9" ht="11.25">
      <c r="A113" s="68" t="s">
        <v>34</v>
      </c>
      <c r="B113" s="69">
        <v>0</v>
      </c>
      <c r="C113" s="70">
        <v>0</v>
      </c>
      <c r="D113" s="71">
        <v>0</v>
      </c>
      <c r="E113" s="71">
        <v>0</v>
      </c>
      <c r="F113" s="70">
        <v>0</v>
      </c>
      <c r="G113" s="71">
        <v>2</v>
      </c>
      <c r="H113" s="71">
        <f>SUM(H114,H115,H116,H117,H118)</f>
        <v>0</v>
      </c>
      <c r="I113" s="72">
        <v>1</v>
      </c>
    </row>
    <row r="114" spans="1:9" ht="11.25">
      <c r="A114" s="68" t="s">
        <v>35</v>
      </c>
      <c r="B114" s="73">
        <v>0</v>
      </c>
      <c r="C114" s="74">
        <v>0</v>
      </c>
      <c r="D114" s="75">
        <v>0</v>
      </c>
      <c r="E114" s="75">
        <v>0</v>
      </c>
      <c r="F114" s="74">
        <v>0</v>
      </c>
      <c r="G114" s="76">
        <v>0</v>
      </c>
      <c r="H114" s="75">
        <v>0</v>
      </c>
      <c r="I114" s="79">
        <v>0</v>
      </c>
    </row>
    <row r="115" spans="1:9" ht="11.25">
      <c r="A115" s="68" t="s">
        <v>36</v>
      </c>
      <c r="B115" s="73">
        <v>0</v>
      </c>
      <c r="C115" s="74">
        <v>0</v>
      </c>
      <c r="D115" s="75">
        <v>0</v>
      </c>
      <c r="E115" s="75">
        <v>0</v>
      </c>
      <c r="F115" s="74">
        <v>0</v>
      </c>
      <c r="G115" s="75">
        <v>0</v>
      </c>
      <c r="H115" s="75">
        <v>0</v>
      </c>
      <c r="I115" s="79">
        <v>0</v>
      </c>
    </row>
    <row r="116" spans="1:13" s="56" customFormat="1" ht="11.25">
      <c r="A116" s="68" t="s">
        <v>37</v>
      </c>
      <c r="B116" s="73">
        <v>0</v>
      </c>
      <c r="C116" s="74">
        <v>0</v>
      </c>
      <c r="D116" s="75">
        <v>0</v>
      </c>
      <c r="E116" s="75">
        <v>0</v>
      </c>
      <c r="F116" s="74">
        <v>0</v>
      </c>
      <c r="G116" s="75">
        <v>0</v>
      </c>
      <c r="H116" s="75">
        <v>0</v>
      </c>
      <c r="I116" s="79">
        <v>0</v>
      </c>
      <c r="L116" s="57"/>
      <c r="M116" s="58"/>
    </row>
    <row r="117" spans="1:9" ht="11.25">
      <c r="A117" s="68" t="s">
        <v>38</v>
      </c>
      <c r="B117" s="88">
        <v>0</v>
      </c>
      <c r="C117" s="77">
        <v>0</v>
      </c>
      <c r="D117" s="75">
        <v>0</v>
      </c>
      <c r="E117" s="75">
        <v>0</v>
      </c>
      <c r="F117" s="74">
        <v>0</v>
      </c>
      <c r="G117" s="76">
        <v>2</v>
      </c>
      <c r="H117" s="75">
        <v>0</v>
      </c>
      <c r="I117" s="79">
        <v>1</v>
      </c>
    </row>
    <row r="118" spans="1:9" ht="12" thickBot="1">
      <c r="A118" s="81" t="s">
        <v>32</v>
      </c>
      <c r="B118" s="89">
        <v>0</v>
      </c>
      <c r="C118" s="90">
        <v>0</v>
      </c>
      <c r="D118" s="84">
        <v>0</v>
      </c>
      <c r="E118" s="84">
        <v>0</v>
      </c>
      <c r="F118" s="83">
        <v>0</v>
      </c>
      <c r="G118" s="84">
        <v>0</v>
      </c>
      <c r="H118" s="84">
        <v>0</v>
      </c>
      <c r="I118" s="87">
        <v>0</v>
      </c>
    </row>
    <row r="119" spans="1:9" ht="14.25" customHeight="1" thickBot="1">
      <c r="A119" s="309" t="s">
        <v>53</v>
      </c>
      <c r="B119" s="310"/>
      <c r="C119" s="310"/>
      <c r="D119" s="310"/>
      <c r="E119" s="310"/>
      <c r="F119" s="310"/>
      <c r="G119" s="310"/>
      <c r="H119" s="310"/>
      <c r="I119" s="311"/>
    </row>
    <row r="120" spans="1:9" ht="11.25">
      <c r="A120" s="68" t="s">
        <v>34</v>
      </c>
      <c r="B120" s="69">
        <v>79</v>
      </c>
      <c r="C120" s="70">
        <v>9463000</v>
      </c>
      <c r="D120" s="71">
        <v>1</v>
      </c>
      <c r="E120" s="71">
        <v>1</v>
      </c>
      <c r="F120" s="70">
        <v>215000</v>
      </c>
      <c r="G120" s="71">
        <v>75</v>
      </c>
      <c r="H120" s="71">
        <f>SUM(H121,H122,H123,H124,H125)</f>
        <v>0</v>
      </c>
      <c r="I120" s="72">
        <v>15</v>
      </c>
    </row>
    <row r="121" spans="1:9" ht="11.25">
      <c r="A121" s="68" t="s">
        <v>35</v>
      </c>
      <c r="B121" s="88">
        <v>4</v>
      </c>
      <c r="C121" s="77">
        <v>2440000</v>
      </c>
      <c r="D121" s="75">
        <v>0</v>
      </c>
      <c r="E121" s="75">
        <v>1</v>
      </c>
      <c r="F121" s="74">
        <v>215000</v>
      </c>
      <c r="G121" s="76">
        <v>25</v>
      </c>
      <c r="H121" s="75">
        <v>0</v>
      </c>
      <c r="I121" s="78">
        <v>0</v>
      </c>
    </row>
    <row r="122" spans="1:9" ht="11.25">
      <c r="A122" s="68" t="s">
        <v>36</v>
      </c>
      <c r="B122" s="73">
        <v>0</v>
      </c>
      <c r="C122" s="74">
        <v>0</v>
      </c>
      <c r="D122" s="75">
        <v>0</v>
      </c>
      <c r="E122" s="75">
        <v>0</v>
      </c>
      <c r="F122" s="74">
        <v>0</v>
      </c>
      <c r="G122" s="75">
        <v>0</v>
      </c>
      <c r="H122" s="75">
        <v>0</v>
      </c>
      <c r="I122" s="79">
        <v>0</v>
      </c>
    </row>
    <row r="123" spans="1:9" ht="11.25">
      <c r="A123" s="68" t="s">
        <v>37</v>
      </c>
      <c r="B123" s="73">
        <v>0</v>
      </c>
      <c r="C123" s="74">
        <v>0</v>
      </c>
      <c r="D123" s="75">
        <v>0</v>
      </c>
      <c r="E123" s="75">
        <v>0</v>
      </c>
      <c r="F123" s="74">
        <v>0</v>
      </c>
      <c r="G123" s="75">
        <v>0</v>
      </c>
      <c r="H123" s="75">
        <v>0</v>
      </c>
      <c r="I123" s="79">
        <v>0</v>
      </c>
    </row>
    <row r="124" spans="1:9" ht="11.25">
      <c r="A124" s="68" t="s">
        <v>38</v>
      </c>
      <c r="B124" s="88">
        <v>75</v>
      </c>
      <c r="C124" s="77">
        <v>7023000</v>
      </c>
      <c r="D124" s="75">
        <v>1</v>
      </c>
      <c r="E124" s="75">
        <v>0</v>
      </c>
      <c r="F124" s="74">
        <v>0</v>
      </c>
      <c r="G124" s="76">
        <v>50</v>
      </c>
      <c r="H124" s="75">
        <v>0</v>
      </c>
      <c r="I124" s="78">
        <v>15</v>
      </c>
    </row>
    <row r="125" spans="1:9" ht="12" thickBot="1">
      <c r="A125" s="81" t="s">
        <v>32</v>
      </c>
      <c r="B125" s="89">
        <v>0</v>
      </c>
      <c r="C125" s="90">
        <v>0</v>
      </c>
      <c r="D125" s="84">
        <v>0</v>
      </c>
      <c r="E125" s="84">
        <v>0</v>
      </c>
      <c r="F125" s="83">
        <v>0</v>
      </c>
      <c r="G125" s="84">
        <v>0</v>
      </c>
      <c r="H125" s="84">
        <v>0</v>
      </c>
      <c r="I125" s="87">
        <v>0</v>
      </c>
    </row>
    <row r="126" spans="1:9" ht="13.5" customHeight="1" thickBot="1">
      <c r="A126" s="317" t="s">
        <v>54</v>
      </c>
      <c r="B126" s="310"/>
      <c r="C126" s="310"/>
      <c r="D126" s="310"/>
      <c r="E126" s="310"/>
      <c r="F126" s="310"/>
      <c r="G126" s="310"/>
      <c r="H126" s="310"/>
      <c r="I126" s="318"/>
    </row>
    <row r="127" spans="1:11" ht="11.25">
      <c r="A127" s="68" t="s">
        <v>34</v>
      </c>
      <c r="B127" s="69">
        <v>89</v>
      </c>
      <c r="C127" s="70">
        <v>19072000</v>
      </c>
      <c r="D127" s="71">
        <v>1</v>
      </c>
      <c r="E127" s="71">
        <v>1</v>
      </c>
      <c r="F127" s="70">
        <v>250000</v>
      </c>
      <c r="G127" s="71">
        <v>75</v>
      </c>
      <c r="H127" s="71">
        <f>SUM(H128,H129,H130,H131,H132)</f>
        <v>0</v>
      </c>
      <c r="I127" s="72">
        <v>21</v>
      </c>
      <c r="K127" s="96"/>
    </row>
    <row r="128" spans="1:9" ht="11.25">
      <c r="A128" s="68" t="s">
        <v>35</v>
      </c>
      <c r="B128" s="88">
        <v>3</v>
      </c>
      <c r="C128" s="77">
        <v>7800000</v>
      </c>
      <c r="D128" s="75">
        <v>0</v>
      </c>
      <c r="E128" s="76">
        <v>1</v>
      </c>
      <c r="F128" s="77">
        <v>250000</v>
      </c>
      <c r="G128" s="76">
        <v>24</v>
      </c>
      <c r="H128" s="75">
        <v>0</v>
      </c>
      <c r="I128" s="78">
        <v>2</v>
      </c>
    </row>
    <row r="129" spans="1:9" ht="11.25">
      <c r="A129" s="68" t="s">
        <v>36</v>
      </c>
      <c r="B129" s="73">
        <v>0</v>
      </c>
      <c r="C129" s="74">
        <v>0</v>
      </c>
      <c r="D129" s="75">
        <v>0</v>
      </c>
      <c r="E129" s="75">
        <v>0</v>
      </c>
      <c r="F129" s="74">
        <v>0</v>
      </c>
      <c r="G129" s="75">
        <v>0</v>
      </c>
      <c r="H129" s="75">
        <v>0</v>
      </c>
      <c r="I129" s="79">
        <v>0</v>
      </c>
    </row>
    <row r="130" spans="1:13" s="56" customFormat="1" ht="11.25">
      <c r="A130" s="68" t="s">
        <v>37</v>
      </c>
      <c r="B130" s="73">
        <v>0</v>
      </c>
      <c r="C130" s="74">
        <v>0</v>
      </c>
      <c r="D130" s="75">
        <v>0</v>
      </c>
      <c r="E130" s="75">
        <v>0</v>
      </c>
      <c r="F130" s="74">
        <v>0</v>
      </c>
      <c r="G130" s="75">
        <v>0</v>
      </c>
      <c r="H130" s="75">
        <v>0</v>
      </c>
      <c r="I130" s="79">
        <v>0</v>
      </c>
      <c r="L130" s="57"/>
      <c r="M130" s="58"/>
    </row>
    <row r="131" spans="1:9" ht="11.25">
      <c r="A131" s="68" t="s">
        <v>38</v>
      </c>
      <c r="B131" s="88">
        <v>86</v>
      </c>
      <c r="C131" s="77">
        <v>11272000</v>
      </c>
      <c r="D131" s="75">
        <v>1</v>
      </c>
      <c r="E131" s="75">
        <v>0</v>
      </c>
      <c r="F131" s="74">
        <v>0</v>
      </c>
      <c r="G131" s="76">
        <v>51</v>
      </c>
      <c r="H131" s="75">
        <v>0</v>
      </c>
      <c r="I131" s="78">
        <v>19</v>
      </c>
    </row>
    <row r="132" spans="1:9" ht="12" thickBot="1">
      <c r="A132" s="81" t="s">
        <v>32</v>
      </c>
      <c r="B132" s="82">
        <v>0</v>
      </c>
      <c r="C132" s="83">
        <v>0</v>
      </c>
      <c r="D132" s="84">
        <v>0</v>
      </c>
      <c r="E132" s="84">
        <v>0</v>
      </c>
      <c r="F132" s="83">
        <v>0</v>
      </c>
      <c r="G132" s="84">
        <v>0</v>
      </c>
      <c r="H132" s="84">
        <v>0</v>
      </c>
      <c r="I132" s="87">
        <v>0</v>
      </c>
    </row>
    <row r="133" spans="1:9" ht="14.25" customHeight="1" thickBot="1">
      <c r="A133" s="309" t="s">
        <v>55</v>
      </c>
      <c r="B133" s="310"/>
      <c r="C133" s="310"/>
      <c r="D133" s="310"/>
      <c r="E133" s="310"/>
      <c r="F133" s="310"/>
      <c r="G133" s="310"/>
      <c r="H133" s="310"/>
      <c r="I133" s="311"/>
    </row>
    <row r="134" spans="1:9" ht="11.25">
      <c r="A134" s="68" t="s">
        <v>34</v>
      </c>
      <c r="B134" s="69">
        <v>39</v>
      </c>
      <c r="C134" s="70">
        <v>3320000</v>
      </c>
      <c r="D134" s="71">
        <v>0</v>
      </c>
      <c r="E134" s="71">
        <v>0</v>
      </c>
      <c r="F134" s="70">
        <v>0</v>
      </c>
      <c r="G134" s="71">
        <v>12</v>
      </c>
      <c r="H134" s="71">
        <f>SUM(H135,H136,H137,H138,H139)</f>
        <v>0</v>
      </c>
      <c r="I134" s="72">
        <v>1</v>
      </c>
    </row>
    <row r="135" spans="1:9" ht="11.25">
      <c r="A135" s="68" t="s">
        <v>35</v>
      </c>
      <c r="B135" s="88">
        <v>3</v>
      </c>
      <c r="C135" s="77">
        <v>650000</v>
      </c>
      <c r="D135" s="75">
        <v>0</v>
      </c>
      <c r="E135" s="75">
        <v>0</v>
      </c>
      <c r="F135" s="74">
        <v>0</v>
      </c>
      <c r="G135" s="76">
        <v>2</v>
      </c>
      <c r="H135" s="75">
        <v>0</v>
      </c>
      <c r="I135" s="78">
        <v>0</v>
      </c>
    </row>
    <row r="136" spans="1:9" ht="11.25">
      <c r="A136" s="68" t="s">
        <v>36</v>
      </c>
      <c r="B136" s="73">
        <v>0</v>
      </c>
      <c r="C136" s="74">
        <v>0</v>
      </c>
      <c r="D136" s="75">
        <v>0</v>
      </c>
      <c r="E136" s="75">
        <v>0</v>
      </c>
      <c r="F136" s="74">
        <v>0</v>
      </c>
      <c r="G136" s="75">
        <v>0</v>
      </c>
      <c r="H136" s="75">
        <v>0</v>
      </c>
      <c r="I136" s="79">
        <v>0</v>
      </c>
    </row>
    <row r="137" spans="1:13" s="56" customFormat="1" ht="11.25">
      <c r="A137" s="68" t="s">
        <v>37</v>
      </c>
      <c r="B137" s="73">
        <v>0</v>
      </c>
      <c r="C137" s="74">
        <v>0</v>
      </c>
      <c r="D137" s="75">
        <v>0</v>
      </c>
      <c r="E137" s="75">
        <v>0</v>
      </c>
      <c r="F137" s="74">
        <v>0</v>
      </c>
      <c r="G137" s="75">
        <v>0</v>
      </c>
      <c r="H137" s="75">
        <v>0</v>
      </c>
      <c r="I137" s="79">
        <v>0</v>
      </c>
      <c r="L137" s="57"/>
      <c r="M137" s="58"/>
    </row>
    <row r="138" spans="1:9" ht="11.25">
      <c r="A138" s="68" t="s">
        <v>38</v>
      </c>
      <c r="B138" s="88">
        <v>36</v>
      </c>
      <c r="C138" s="77">
        <v>2670000</v>
      </c>
      <c r="D138" s="75">
        <v>0</v>
      </c>
      <c r="E138" s="75">
        <v>0</v>
      </c>
      <c r="F138" s="74">
        <v>0</v>
      </c>
      <c r="G138" s="76">
        <v>10</v>
      </c>
      <c r="H138" s="75">
        <v>0</v>
      </c>
      <c r="I138" s="78">
        <v>1</v>
      </c>
    </row>
    <row r="139" spans="1:9" ht="12" thickBot="1">
      <c r="A139" s="81" t="s">
        <v>32</v>
      </c>
      <c r="B139" s="82">
        <v>0</v>
      </c>
      <c r="C139" s="83">
        <v>0</v>
      </c>
      <c r="D139" s="84">
        <v>0</v>
      </c>
      <c r="E139" s="84">
        <v>0</v>
      </c>
      <c r="F139" s="83">
        <v>0</v>
      </c>
      <c r="G139" s="84">
        <v>0</v>
      </c>
      <c r="H139" s="84">
        <v>0</v>
      </c>
      <c r="I139" s="87">
        <v>0</v>
      </c>
    </row>
    <row r="140" spans="1:9" ht="13.5" customHeight="1" thickBot="1">
      <c r="A140" s="309" t="s">
        <v>56</v>
      </c>
      <c r="B140" s="310"/>
      <c r="C140" s="310"/>
      <c r="D140" s="310"/>
      <c r="E140" s="310"/>
      <c r="F140" s="310"/>
      <c r="G140" s="310"/>
      <c r="H140" s="310"/>
      <c r="I140" s="311"/>
    </row>
    <row r="141" spans="1:9" ht="12.75" customHeight="1">
      <c r="A141" s="68" t="s">
        <v>34</v>
      </c>
      <c r="B141" s="69">
        <v>32</v>
      </c>
      <c r="C141" s="70">
        <v>7375000</v>
      </c>
      <c r="D141" s="71">
        <v>1</v>
      </c>
      <c r="E141" s="71">
        <v>1</v>
      </c>
      <c r="F141" s="70">
        <v>312000</v>
      </c>
      <c r="G141" s="71">
        <v>43</v>
      </c>
      <c r="H141" s="71">
        <f>SUM(H142,H143,H144,H145,H146)</f>
        <v>0</v>
      </c>
      <c r="I141" s="72">
        <v>11</v>
      </c>
    </row>
    <row r="142" spans="1:9" ht="11.25">
      <c r="A142" s="68" t="s">
        <v>35</v>
      </c>
      <c r="B142" s="73">
        <v>1</v>
      </c>
      <c r="C142" s="74">
        <v>5200000</v>
      </c>
      <c r="D142" s="75">
        <v>0</v>
      </c>
      <c r="E142" s="75">
        <v>1</v>
      </c>
      <c r="F142" s="74">
        <v>312000</v>
      </c>
      <c r="G142" s="75">
        <v>3</v>
      </c>
      <c r="H142" s="75">
        <v>0</v>
      </c>
      <c r="I142" s="78">
        <v>1</v>
      </c>
    </row>
    <row r="143" spans="1:9" ht="11.25">
      <c r="A143" s="68" t="s">
        <v>36</v>
      </c>
      <c r="B143" s="73">
        <v>0</v>
      </c>
      <c r="C143" s="74">
        <v>0</v>
      </c>
      <c r="D143" s="75">
        <v>0</v>
      </c>
      <c r="E143" s="75">
        <v>0</v>
      </c>
      <c r="F143" s="74">
        <v>0</v>
      </c>
      <c r="G143" s="75">
        <v>0</v>
      </c>
      <c r="H143" s="75">
        <v>0</v>
      </c>
      <c r="I143" s="79">
        <v>1</v>
      </c>
    </row>
    <row r="144" spans="1:9" ht="11.25">
      <c r="A144" s="68" t="s">
        <v>37</v>
      </c>
      <c r="B144" s="73">
        <v>0</v>
      </c>
      <c r="C144" s="74">
        <v>0</v>
      </c>
      <c r="D144" s="75">
        <v>0</v>
      </c>
      <c r="E144" s="75">
        <v>0</v>
      </c>
      <c r="F144" s="74">
        <v>0</v>
      </c>
      <c r="G144" s="75">
        <v>0</v>
      </c>
      <c r="H144" s="75">
        <v>0</v>
      </c>
      <c r="I144" s="79">
        <v>0</v>
      </c>
    </row>
    <row r="145" spans="1:9" ht="11.25">
      <c r="A145" s="68" t="s">
        <v>38</v>
      </c>
      <c r="B145" s="88">
        <v>31</v>
      </c>
      <c r="C145" s="74">
        <v>2175000</v>
      </c>
      <c r="D145" s="75">
        <v>1</v>
      </c>
      <c r="E145" s="75">
        <v>0</v>
      </c>
      <c r="F145" s="74">
        <v>0</v>
      </c>
      <c r="G145" s="76">
        <v>40</v>
      </c>
      <c r="H145" s="75">
        <v>0</v>
      </c>
      <c r="I145" s="79">
        <v>9</v>
      </c>
    </row>
    <row r="146" spans="1:9" ht="12" thickBot="1">
      <c r="A146" s="81" t="s">
        <v>32</v>
      </c>
      <c r="B146" s="89">
        <v>0</v>
      </c>
      <c r="C146" s="90">
        <v>0</v>
      </c>
      <c r="D146" s="84">
        <v>0</v>
      </c>
      <c r="E146" s="84">
        <v>0</v>
      </c>
      <c r="F146" s="83">
        <v>0</v>
      </c>
      <c r="G146" s="84">
        <v>0</v>
      </c>
      <c r="H146" s="84">
        <v>0</v>
      </c>
      <c r="I146" s="87">
        <v>0</v>
      </c>
    </row>
    <row r="147" spans="1:9" ht="24.75" customHeight="1" thickBot="1">
      <c r="A147" s="309" t="s">
        <v>57</v>
      </c>
      <c r="B147" s="310"/>
      <c r="C147" s="310"/>
      <c r="D147" s="310"/>
      <c r="E147" s="310"/>
      <c r="F147" s="310"/>
      <c r="G147" s="310"/>
      <c r="H147" s="310"/>
      <c r="I147" s="311"/>
    </row>
    <row r="148" spans="1:9" ht="11.25">
      <c r="A148" s="68" t="s">
        <v>34</v>
      </c>
      <c r="B148" s="69">
        <f>SUM(B149,B150,B151,B152,B153)</f>
        <v>0</v>
      </c>
      <c r="C148" s="70">
        <f>SUM(C149,C150,C151,C152,C153)</f>
        <v>0</v>
      </c>
      <c r="D148" s="71">
        <f>SUM(D149,D150,D151,D152,D153)</f>
        <v>0</v>
      </c>
      <c r="E148" s="71">
        <f>SUM(E149,E150,E151,E152,E153)</f>
        <v>0</v>
      </c>
      <c r="F148" s="70">
        <f>SUM(F149,F150,F151,F152,F153)</f>
        <v>0</v>
      </c>
      <c r="G148" s="71">
        <f>SUM(G150,G149,G151,G152:G153)</f>
        <v>0</v>
      </c>
      <c r="H148" s="71">
        <f>SUM(H149,H150,H151,H152,H153)</f>
        <v>0</v>
      </c>
      <c r="I148" s="72">
        <f>SUM(I153,I152,I151,I150,I149)</f>
        <v>0</v>
      </c>
    </row>
    <row r="149" spans="1:9" ht="11.25">
      <c r="A149" s="68" t="s">
        <v>35</v>
      </c>
      <c r="B149" s="73">
        <v>0</v>
      </c>
      <c r="C149" s="74">
        <v>0</v>
      </c>
      <c r="D149" s="75">
        <v>0</v>
      </c>
      <c r="E149" s="75">
        <v>0</v>
      </c>
      <c r="F149" s="74">
        <v>0</v>
      </c>
      <c r="G149" s="75">
        <v>0</v>
      </c>
      <c r="H149" s="75">
        <v>0</v>
      </c>
      <c r="I149" s="78">
        <v>0</v>
      </c>
    </row>
    <row r="150" spans="1:9" ht="11.25">
      <c r="A150" s="68" t="s">
        <v>36</v>
      </c>
      <c r="B150" s="73">
        <v>0</v>
      </c>
      <c r="C150" s="74">
        <v>0</v>
      </c>
      <c r="D150" s="75">
        <v>0</v>
      </c>
      <c r="E150" s="75">
        <v>0</v>
      </c>
      <c r="F150" s="74">
        <v>0</v>
      </c>
      <c r="G150" s="75">
        <v>0</v>
      </c>
      <c r="H150" s="75">
        <v>0</v>
      </c>
      <c r="I150" s="79">
        <v>0</v>
      </c>
    </row>
    <row r="151" spans="1:13" s="56" customFormat="1" ht="11.25">
      <c r="A151" s="68" t="s">
        <v>37</v>
      </c>
      <c r="B151" s="73">
        <v>0</v>
      </c>
      <c r="C151" s="74">
        <v>0</v>
      </c>
      <c r="D151" s="75">
        <v>0</v>
      </c>
      <c r="E151" s="75">
        <v>0</v>
      </c>
      <c r="F151" s="74">
        <v>0</v>
      </c>
      <c r="G151" s="75">
        <v>0</v>
      </c>
      <c r="H151" s="75">
        <v>0</v>
      </c>
      <c r="I151" s="79">
        <v>0</v>
      </c>
      <c r="L151" s="57"/>
      <c r="M151" s="58"/>
    </row>
    <row r="152" spans="1:9" ht="11.25">
      <c r="A152" s="68" t="s">
        <v>38</v>
      </c>
      <c r="B152" s="88">
        <v>0</v>
      </c>
      <c r="C152" s="77">
        <v>0</v>
      </c>
      <c r="D152" s="75">
        <v>0</v>
      </c>
      <c r="E152" s="75">
        <v>0</v>
      </c>
      <c r="F152" s="74">
        <v>0</v>
      </c>
      <c r="G152" s="76">
        <v>0</v>
      </c>
      <c r="H152" s="75">
        <v>0</v>
      </c>
      <c r="I152" s="79">
        <v>0</v>
      </c>
    </row>
    <row r="153" spans="1:9" ht="12" thickBot="1">
      <c r="A153" s="81" t="s">
        <v>32</v>
      </c>
      <c r="B153" s="89">
        <v>0</v>
      </c>
      <c r="C153" s="90">
        <v>0</v>
      </c>
      <c r="D153" s="84">
        <v>0</v>
      </c>
      <c r="E153" s="84">
        <v>0</v>
      </c>
      <c r="F153" s="83">
        <v>0</v>
      </c>
      <c r="G153" s="84">
        <v>0</v>
      </c>
      <c r="H153" s="84">
        <v>0</v>
      </c>
      <c r="I153" s="87">
        <v>0</v>
      </c>
    </row>
    <row r="154" spans="1:9" ht="13.5" customHeight="1" thickBot="1">
      <c r="A154" s="309" t="s">
        <v>58</v>
      </c>
      <c r="B154" s="310"/>
      <c r="C154" s="310"/>
      <c r="D154" s="310"/>
      <c r="E154" s="310"/>
      <c r="F154" s="310"/>
      <c r="G154" s="310"/>
      <c r="H154" s="310"/>
      <c r="I154" s="311"/>
    </row>
    <row r="155" spans="1:9" ht="11.25">
      <c r="A155" s="68" t="s">
        <v>34</v>
      </c>
      <c r="B155" s="69">
        <f>SUM(B156,B157,B158,B159,B160)</f>
        <v>0</v>
      </c>
      <c r="C155" s="70">
        <f>SUM(C156,C157,C158,C159,C160)</f>
        <v>0</v>
      </c>
      <c r="D155" s="71">
        <f>SUM(D156,D157,D158,D159,D160)</f>
        <v>0</v>
      </c>
      <c r="E155" s="71">
        <f>SUM(E156,E157,E158,E159,E160)</f>
        <v>0</v>
      </c>
      <c r="F155" s="70">
        <f>SUM(F156,F157,F158,F159,F160)</f>
        <v>0</v>
      </c>
      <c r="G155" s="71">
        <f>SUM(G157,G156,G158,G159:G160)</f>
        <v>0</v>
      </c>
      <c r="H155" s="71">
        <f>SUM(H156,H157,H158,H159,H160)</f>
        <v>0</v>
      </c>
      <c r="I155" s="72">
        <f>SUM(I160,I159,I158,I157,I156)</f>
        <v>0</v>
      </c>
    </row>
    <row r="156" spans="1:9" ht="11.25">
      <c r="A156" s="68" t="s">
        <v>35</v>
      </c>
      <c r="B156" s="73">
        <v>0</v>
      </c>
      <c r="C156" s="74">
        <v>0</v>
      </c>
      <c r="D156" s="75">
        <v>0</v>
      </c>
      <c r="E156" s="75">
        <v>0</v>
      </c>
      <c r="F156" s="74">
        <v>0</v>
      </c>
      <c r="G156" s="75">
        <v>0</v>
      </c>
      <c r="H156" s="75">
        <v>0</v>
      </c>
      <c r="I156" s="79">
        <v>0</v>
      </c>
    </row>
    <row r="157" spans="1:9" ht="11.25">
      <c r="A157" s="68" t="s">
        <v>36</v>
      </c>
      <c r="B157" s="73">
        <v>0</v>
      </c>
      <c r="C157" s="74">
        <v>0</v>
      </c>
      <c r="D157" s="75">
        <v>0</v>
      </c>
      <c r="E157" s="75">
        <v>0</v>
      </c>
      <c r="F157" s="74">
        <v>0</v>
      </c>
      <c r="G157" s="75">
        <v>0</v>
      </c>
      <c r="H157" s="75">
        <v>0</v>
      </c>
      <c r="I157" s="79">
        <v>0</v>
      </c>
    </row>
    <row r="158" spans="1:9" ht="11.25">
      <c r="A158" s="68" t="s">
        <v>37</v>
      </c>
      <c r="B158" s="73">
        <v>0</v>
      </c>
      <c r="C158" s="74">
        <v>0</v>
      </c>
      <c r="D158" s="75">
        <v>0</v>
      </c>
      <c r="E158" s="75">
        <v>0</v>
      </c>
      <c r="F158" s="74">
        <v>0</v>
      </c>
      <c r="G158" s="75">
        <v>0</v>
      </c>
      <c r="H158" s="75">
        <v>0</v>
      </c>
      <c r="I158" s="79">
        <v>0</v>
      </c>
    </row>
    <row r="159" spans="1:9" ht="11.25">
      <c r="A159" s="68" t="s">
        <v>38</v>
      </c>
      <c r="B159" s="73">
        <v>0</v>
      </c>
      <c r="C159" s="74">
        <v>0</v>
      </c>
      <c r="D159" s="75">
        <v>0</v>
      </c>
      <c r="E159" s="75">
        <v>0</v>
      </c>
      <c r="F159" s="74">
        <v>0</v>
      </c>
      <c r="G159" s="75">
        <v>0</v>
      </c>
      <c r="H159" s="75">
        <v>0</v>
      </c>
      <c r="I159" s="79">
        <v>0</v>
      </c>
    </row>
    <row r="160" spans="1:9" ht="12" thickBot="1">
      <c r="A160" s="81" t="s">
        <v>59</v>
      </c>
      <c r="B160" s="82">
        <v>0</v>
      </c>
      <c r="C160" s="83">
        <v>0</v>
      </c>
      <c r="D160" s="84">
        <v>0</v>
      </c>
      <c r="E160" s="84">
        <v>0</v>
      </c>
      <c r="F160" s="83">
        <v>0</v>
      </c>
      <c r="G160" s="84">
        <v>0</v>
      </c>
      <c r="H160" s="84">
        <v>0</v>
      </c>
      <c r="I160" s="87">
        <v>0</v>
      </c>
    </row>
    <row r="162" ht="11.25">
      <c r="A162" s="97" t="s">
        <v>19</v>
      </c>
    </row>
  </sheetData>
  <sheetProtection/>
  <mergeCells count="27">
    <mergeCell ref="A140:I140"/>
    <mergeCell ref="A147:I147"/>
    <mergeCell ref="A154:I154"/>
    <mergeCell ref="A98:I98"/>
    <mergeCell ref="A105:I105"/>
    <mergeCell ref="A112:I112"/>
    <mergeCell ref="A119:I119"/>
    <mergeCell ref="A126:I126"/>
    <mergeCell ref="A133:I133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77:I77"/>
    <mergeCell ref="A84:I84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" bottom="0.5118110236220472" header="0.31496062992125984" footer="0.31496062992125984"/>
  <pageSetup horizontalDpi="600" verticalDpi="600" orientation="portrait" paperSize="9" r:id="rId1"/>
  <headerFooter>
    <oddFooter>&amp;L&amp;"Arial,Normal"&amp;9 18.06.2010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32"/>
  <sheetViews>
    <sheetView zoomScale="115" zoomScaleNormal="115" zoomScalePageLayoutView="0" workbookViewId="0" topLeftCell="A1">
      <selection activeCell="C8" sqref="C8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  <col min="12" max="12" width="17.8515625" style="101" bestFit="1" customWidth="1"/>
  </cols>
  <sheetData>
    <row r="2" spans="1:11" ht="18.75" thickBot="1">
      <c r="A2" s="285" t="s">
        <v>60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5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8.75" customHeight="1">
      <c r="A4" s="303" t="s">
        <v>61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2:11" ht="15.7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5.75" thickBot="1">
      <c r="A6" s="319" t="s">
        <v>62</v>
      </c>
      <c r="B6" s="321" t="s">
        <v>63</v>
      </c>
      <c r="C6" s="322"/>
      <c r="D6" s="323" t="s">
        <v>64</v>
      </c>
      <c r="E6" s="322"/>
      <c r="F6" s="323" t="s">
        <v>65</v>
      </c>
      <c r="G6" s="322"/>
      <c r="H6" s="323" t="s">
        <v>66</v>
      </c>
      <c r="I6" s="322"/>
      <c r="J6" s="323" t="s">
        <v>67</v>
      </c>
      <c r="K6" s="322"/>
    </row>
    <row r="7" spans="1:11" ht="15.75" thickBot="1">
      <c r="A7" s="320"/>
      <c r="B7" s="104" t="s">
        <v>9</v>
      </c>
      <c r="C7" s="105" t="s">
        <v>18</v>
      </c>
      <c r="D7" s="104" t="s">
        <v>9</v>
      </c>
      <c r="E7" s="105" t="s">
        <v>18</v>
      </c>
      <c r="F7" s="104" t="s">
        <v>9</v>
      </c>
      <c r="G7" s="105" t="s">
        <v>18</v>
      </c>
      <c r="H7" s="104" t="s">
        <v>9</v>
      </c>
      <c r="I7" s="105" t="s">
        <v>18</v>
      </c>
      <c r="J7" s="104" t="s">
        <v>9</v>
      </c>
      <c r="K7" s="105" t="s">
        <v>18</v>
      </c>
    </row>
    <row r="8" spans="1:11" ht="15.75" thickBot="1">
      <c r="A8" s="106" t="s">
        <v>68</v>
      </c>
      <c r="B8" s="107">
        <f>SUM(B9,B10,B11,B12,B13,B14,B15,B16,B17,B18,B19,B20,B21,B22,B23,B24,B25,B26,B27,B28,B29)</f>
        <v>4072</v>
      </c>
      <c r="C8" s="108">
        <f>SUM(C9,C10,C11,C12,C13,C14,C15,C16,C17,C18,C19,C20,C21,C22,C23,C24,C25,C26,C27,C28,C29)</f>
        <v>822</v>
      </c>
      <c r="D8" s="108">
        <f>SUM(D9,D10,D11,D12,D13,D14,D15,D16,D17,D18,D19,D20,D21,D22,D23,D24,D25,D26,D27,D28,D29)</f>
        <v>1475</v>
      </c>
      <c r="E8" s="108">
        <f>SUM(E9:E29)</f>
        <v>395</v>
      </c>
      <c r="F8" s="108">
        <f>SUM(F9,F10,F11,F12,F13,F14,F15,F16,F17,F18,F19,F20,F21,F22,F23,F24,F25,F26,F27,F28,F30)</f>
        <v>507</v>
      </c>
      <c r="G8" s="108">
        <f>SUM(G9,G10,G11,G12,G13,G14,G15,G16,G17,G18,G19,G20,G21,G22,G23,G24,G25,G26,G27,G28,G30)</f>
        <v>91</v>
      </c>
      <c r="H8" s="108">
        <f>SUM(H9,H10,H11,H12,H13,H14,H15,H16,H17,H18,H19,H20,H21,H22,H23,H24,H25,H26,H27,H28,H30)</f>
        <v>285</v>
      </c>
      <c r="I8" s="108">
        <f>SUM(I9,I10,I11,I12,I13,I14,I15,I16,I17,I18,I19,I20,I21,I22,I23,I24,I25,I26,I27,I28,I30)</f>
        <v>73</v>
      </c>
      <c r="J8" s="108">
        <f>SUM(J9:J29)</f>
        <v>1805</v>
      </c>
      <c r="K8" s="108">
        <f>SUM(K9:K29)</f>
        <v>263</v>
      </c>
    </row>
    <row r="9" spans="1:12" ht="26.25" customHeight="1">
      <c r="A9" s="109" t="s">
        <v>69</v>
      </c>
      <c r="B9" s="110">
        <v>157</v>
      </c>
      <c r="C9" s="110">
        <v>15</v>
      </c>
      <c r="D9" s="111">
        <v>18</v>
      </c>
      <c r="E9" s="112">
        <v>1</v>
      </c>
      <c r="F9" s="111">
        <v>5</v>
      </c>
      <c r="G9" s="112">
        <v>0</v>
      </c>
      <c r="H9" s="111">
        <v>10</v>
      </c>
      <c r="I9" s="112">
        <v>1</v>
      </c>
      <c r="J9" s="111">
        <v>124</v>
      </c>
      <c r="K9" s="111">
        <v>13</v>
      </c>
      <c r="L9"/>
    </row>
    <row r="10" spans="1:12" ht="26.25" customHeight="1">
      <c r="A10" s="113" t="s">
        <v>70</v>
      </c>
      <c r="B10" s="114">
        <v>70</v>
      </c>
      <c r="C10" s="114">
        <v>8</v>
      </c>
      <c r="D10" s="115">
        <v>15</v>
      </c>
      <c r="E10" s="116">
        <v>2</v>
      </c>
      <c r="F10" s="115">
        <v>15</v>
      </c>
      <c r="G10" s="116">
        <v>1</v>
      </c>
      <c r="H10" s="115">
        <v>3</v>
      </c>
      <c r="I10" s="116">
        <v>0</v>
      </c>
      <c r="J10" s="111">
        <v>37</v>
      </c>
      <c r="K10" s="111">
        <v>5</v>
      </c>
      <c r="L10"/>
    </row>
    <row r="11" spans="1:12" ht="15">
      <c r="A11" s="113" t="s">
        <v>71</v>
      </c>
      <c r="B11" s="114">
        <v>625</v>
      </c>
      <c r="C11" s="114">
        <v>164</v>
      </c>
      <c r="D11" s="115">
        <v>270</v>
      </c>
      <c r="E11" s="116">
        <v>114</v>
      </c>
      <c r="F11" s="115">
        <v>65</v>
      </c>
      <c r="G11" s="116">
        <v>15</v>
      </c>
      <c r="H11" s="115">
        <v>62</v>
      </c>
      <c r="I11" s="116">
        <v>17</v>
      </c>
      <c r="J11" s="111">
        <v>228</v>
      </c>
      <c r="K11" s="111">
        <v>18</v>
      </c>
      <c r="L11"/>
    </row>
    <row r="12" spans="1:12" ht="36.75" customHeight="1">
      <c r="A12" s="113" t="s">
        <v>72</v>
      </c>
      <c r="B12" s="114">
        <v>34</v>
      </c>
      <c r="C12" s="114">
        <v>3</v>
      </c>
      <c r="D12" s="115">
        <v>22</v>
      </c>
      <c r="E12" s="116">
        <v>2</v>
      </c>
      <c r="F12" s="115">
        <v>4</v>
      </c>
      <c r="G12" s="116">
        <v>0</v>
      </c>
      <c r="H12" s="115">
        <v>1</v>
      </c>
      <c r="I12" s="116">
        <v>0</v>
      </c>
      <c r="J12" s="111">
        <v>7</v>
      </c>
      <c r="K12" s="111">
        <v>1</v>
      </c>
      <c r="L12"/>
    </row>
    <row r="13" spans="1:12" ht="39.75" customHeight="1">
      <c r="A13" s="113" t="s">
        <v>73</v>
      </c>
      <c r="B13" s="114">
        <v>16</v>
      </c>
      <c r="C13" s="114">
        <v>0</v>
      </c>
      <c r="D13" s="115">
        <v>5</v>
      </c>
      <c r="E13" s="116">
        <v>0</v>
      </c>
      <c r="F13" s="115">
        <v>5</v>
      </c>
      <c r="G13" s="116">
        <v>0</v>
      </c>
      <c r="H13" s="115">
        <v>1</v>
      </c>
      <c r="I13" s="116">
        <v>0</v>
      </c>
      <c r="J13" s="111">
        <v>5</v>
      </c>
      <c r="K13" s="111">
        <v>0</v>
      </c>
      <c r="L13"/>
    </row>
    <row r="14" spans="1:12" ht="15">
      <c r="A14" s="113" t="s">
        <v>74</v>
      </c>
      <c r="B14" s="114">
        <v>706</v>
      </c>
      <c r="C14" s="114">
        <v>159</v>
      </c>
      <c r="D14" s="115">
        <v>210</v>
      </c>
      <c r="E14" s="116">
        <v>28</v>
      </c>
      <c r="F14" s="115">
        <v>116</v>
      </c>
      <c r="G14" s="116">
        <v>26</v>
      </c>
      <c r="H14" s="115">
        <v>38</v>
      </c>
      <c r="I14" s="116">
        <v>23</v>
      </c>
      <c r="J14" s="111">
        <v>342</v>
      </c>
      <c r="K14" s="111">
        <v>82</v>
      </c>
      <c r="L14"/>
    </row>
    <row r="15" spans="1:12" ht="47.25" customHeight="1">
      <c r="A15" s="113" t="s">
        <v>75</v>
      </c>
      <c r="B15" s="114">
        <v>1112</v>
      </c>
      <c r="C15" s="114">
        <v>278</v>
      </c>
      <c r="D15" s="115">
        <v>373</v>
      </c>
      <c r="E15" s="116">
        <v>142</v>
      </c>
      <c r="F15" s="115">
        <v>121</v>
      </c>
      <c r="G15" s="116">
        <v>29</v>
      </c>
      <c r="H15" s="115">
        <v>91</v>
      </c>
      <c r="I15" s="116">
        <v>21</v>
      </c>
      <c r="J15" s="111">
        <v>527</v>
      </c>
      <c r="K15" s="111">
        <v>86</v>
      </c>
      <c r="L15"/>
    </row>
    <row r="16" spans="1:12" ht="18" customHeight="1">
      <c r="A16" s="113" t="s">
        <v>76</v>
      </c>
      <c r="B16" s="114">
        <v>187</v>
      </c>
      <c r="C16" s="114">
        <v>32</v>
      </c>
      <c r="D16" s="115">
        <v>58</v>
      </c>
      <c r="E16" s="116">
        <v>15</v>
      </c>
      <c r="F16" s="115">
        <v>7</v>
      </c>
      <c r="G16" s="116">
        <v>6</v>
      </c>
      <c r="H16" s="115">
        <v>14</v>
      </c>
      <c r="I16" s="116">
        <v>4</v>
      </c>
      <c r="J16" s="111">
        <v>108</v>
      </c>
      <c r="K16" s="111">
        <v>7</v>
      </c>
      <c r="L16"/>
    </row>
    <row r="17" spans="1:12" ht="26.25" customHeight="1">
      <c r="A17" s="113" t="s">
        <v>77</v>
      </c>
      <c r="B17" s="114">
        <v>204</v>
      </c>
      <c r="C17" s="114">
        <v>17</v>
      </c>
      <c r="D17" s="115">
        <v>88</v>
      </c>
      <c r="E17" s="116">
        <v>12</v>
      </c>
      <c r="F17" s="115">
        <v>21</v>
      </c>
      <c r="G17" s="116">
        <v>1</v>
      </c>
      <c r="H17" s="115">
        <v>13</v>
      </c>
      <c r="I17" s="116">
        <v>0</v>
      </c>
      <c r="J17" s="111">
        <v>82</v>
      </c>
      <c r="K17" s="111">
        <v>4</v>
      </c>
      <c r="L17"/>
    </row>
    <row r="18" spans="1:12" ht="15">
      <c r="A18" s="113" t="s">
        <v>78</v>
      </c>
      <c r="B18" s="114">
        <v>181</v>
      </c>
      <c r="C18" s="114">
        <v>17</v>
      </c>
      <c r="D18" s="115">
        <v>117</v>
      </c>
      <c r="E18" s="116">
        <v>11</v>
      </c>
      <c r="F18" s="115">
        <v>38</v>
      </c>
      <c r="G18" s="116">
        <v>2</v>
      </c>
      <c r="H18" s="115">
        <v>5</v>
      </c>
      <c r="I18" s="116">
        <v>0</v>
      </c>
      <c r="J18" s="111">
        <v>21</v>
      </c>
      <c r="K18" s="111">
        <v>4</v>
      </c>
      <c r="L18"/>
    </row>
    <row r="19" spans="1:12" ht="25.5" customHeight="1">
      <c r="A19" s="113" t="s">
        <v>79</v>
      </c>
      <c r="B19" s="114">
        <v>53</v>
      </c>
      <c r="C19" s="114">
        <v>13</v>
      </c>
      <c r="D19" s="115">
        <v>22</v>
      </c>
      <c r="E19" s="116">
        <v>9</v>
      </c>
      <c r="F19" s="115">
        <v>9</v>
      </c>
      <c r="G19" s="116">
        <v>1</v>
      </c>
      <c r="H19" s="115">
        <v>3</v>
      </c>
      <c r="I19" s="116">
        <v>1</v>
      </c>
      <c r="J19" s="111">
        <v>19</v>
      </c>
      <c r="K19" s="111">
        <v>2</v>
      </c>
      <c r="L19"/>
    </row>
    <row r="20" spans="1:12" ht="23.25">
      <c r="A20" s="113" t="s">
        <v>80</v>
      </c>
      <c r="B20" s="114">
        <v>64</v>
      </c>
      <c r="C20" s="114">
        <v>8</v>
      </c>
      <c r="D20" s="115">
        <v>24</v>
      </c>
      <c r="E20" s="116">
        <v>7</v>
      </c>
      <c r="F20" s="115">
        <v>7</v>
      </c>
      <c r="G20" s="116">
        <v>1</v>
      </c>
      <c r="H20" s="115">
        <v>3</v>
      </c>
      <c r="I20" s="116">
        <v>0</v>
      </c>
      <c r="J20" s="111">
        <v>30</v>
      </c>
      <c r="K20" s="111">
        <v>0</v>
      </c>
      <c r="L20"/>
    </row>
    <row r="21" spans="1:12" ht="26.25" customHeight="1">
      <c r="A21" s="113" t="s">
        <v>81</v>
      </c>
      <c r="B21" s="114">
        <v>283</v>
      </c>
      <c r="C21" s="114">
        <v>38</v>
      </c>
      <c r="D21" s="115">
        <v>104</v>
      </c>
      <c r="E21" s="116">
        <v>21</v>
      </c>
      <c r="F21" s="115">
        <v>46</v>
      </c>
      <c r="G21" s="116">
        <v>4</v>
      </c>
      <c r="H21" s="115">
        <v>16</v>
      </c>
      <c r="I21" s="116">
        <v>2</v>
      </c>
      <c r="J21" s="111">
        <v>117</v>
      </c>
      <c r="K21" s="111">
        <v>11</v>
      </c>
      <c r="L21"/>
    </row>
    <row r="22" spans="1:12" ht="25.5" customHeight="1">
      <c r="A22" s="113" t="s">
        <v>82</v>
      </c>
      <c r="B22" s="114">
        <v>141</v>
      </c>
      <c r="C22" s="114">
        <v>21</v>
      </c>
      <c r="D22" s="115">
        <v>51</v>
      </c>
      <c r="E22" s="116">
        <v>11</v>
      </c>
      <c r="F22" s="115">
        <v>20</v>
      </c>
      <c r="G22" s="116">
        <v>1</v>
      </c>
      <c r="H22" s="115">
        <v>10</v>
      </c>
      <c r="I22" s="116">
        <v>1</v>
      </c>
      <c r="J22" s="111">
        <v>60</v>
      </c>
      <c r="K22" s="111">
        <v>8</v>
      </c>
      <c r="L22"/>
    </row>
    <row r="23" spans="1:12" ht="34.5">
      <c r="A23" s="113" t="s">
        <v>83</v>
      </c>
      <c r="B23" s="114">
        <v>0</v>
      </c>
      <c r="C23" s="114">
        <v>1</v>
      </c>
      <c r="D23" s="115">
        <v>0</v>
      </c>
      <c r="E23" s="115">
        <v>1</v>
      </c>
      <c r="F23" s="115">
        <v>0</v>
      </c>
      <c r="G23" s="115">
        <v>0</v>
      </c>
      <c r="H23" s="116">
        <v>0</v>
      </c>
      <c r="I23" s="116">
        <v>0</v>
      </c>
      <c r="J23" s="111">
        <v>0</v>
      </c>
      <c r="K23" s="111">
        <v>0</v>
      </c>
      <c r="L23"/>
    </row>
    <row r="24" spans="1:12" ht="15">
      <c r="A24" s="113" t="s">
        <v>84</v>
      </c>
      <c r="B24" s="114">
        <v>79</v>
      </c>
      <c r="C24" s="114">
        <v>15</v>
      </c>
      <c r="D24" s="115">
        <v>26</v>
      </c>
      <c r="E24" s="116">
        <v>4</v>
      </c>
      <c r="F24" s="115">
        <v>8</v>
      </c>
      <c r="G24" s="116">
        <v>1</v>
      </c>
      <c r="H24" s="115">
        <v>3</v>
      </c>
      <c r="I24" s="116">
        <v>0</v>
      </c>
      <c r="J24" s="111">
        <v>42</v>
      </c>
      <c r="K24" s="111">
        <v>10</v>
      </c>
      <c r="L24"/>
    </row>
    <row r="25" spans="1:12" ht="25.5" customHeight="1">
      <c r="A25" s="113" t="s">
        <v>85</v>
      </c>
      <c r="B25" s="114">
        <v>89</v>
      </c>
      <c r="C25" s="114">
        <v>21</v>
      </c>
      <c r="D25" s="115">
        <v>37</v>
      </c>
      <c r="E25" s="116">
        <v>6</v>
      </c>
      <c r="F25" s="115">
        <v>13</v>
      </c>
      <c r="G25" s="116">
        <v>0</v>
      </c>
      <c r="H25" s="115">
        <v>5</v>
      </c>
      <c r="I25" s="116">
        <v>3</v>
      </c>
      <c r="J25" s="111">
        <v>34</v>
      </c>
      <c r="K25" s="111">
        <v>12</v>
      </c>
      <c r="L25"/>
    </row>
    <row r="26" spans="1:12" ht="29.25" customHeight="1">
      <c r="A26" s="113" t="s">
        <v>86</v>
      </c>
      <c r="B26" s="114">
        <v>39</v>
      </c>
      <c r="C26" s="114">
        <v>1</v>
      </c>
      <c r="D26" s="115">
        <v>20</v>
      </c>
      <c r="E26" s="116">
        <v>1</v>
      </c>
      <c r="F26" s="115">
        <v>6</v>
      </c>
      <c r="G26" s="116">
        <v>0</v>
      </c>
      <c r="H26" s="116">
        <v>6</v>
      </c>
      <c r="I26" s="116">
        <v>0</v>
      </c>
      <c r="J26" s="111">
        <v>7</v>
      </c>
      <c r="K26" s="111">
        <v>0</v>
      </c>
      <c r="L26"/>
    </row>
    <row r="27" spans="1:12" ht="23.25">
      <c r="A27" s="113" t="s">
        <v>87</v>
      </c>
      <c r="B27" s="114">
        <v>32</v>
      </c>
      <c r="C27" s="114">
        <v>11</v>
      </c>
      <c r="D27" s="115">
        <v>15</v>
      </c>
      <c r="E27" s="116">
        <v>8</v>
      </c>
      <c r="F27" s="115">
        <v>1</v>
      </c>
      <c r="G27" s="116">
        <v>3</v>
      </c>
      <c r="H27" s="115">
        <v>1</v>
      </c>
      <c r="I27" s="116">
        <v>0</v>
      </c>
      <c r="J27" s="111">
        <v>15</v>
      </c>
      <c r="K27" s="111">
        <v>0</v>
      </c>
      <c r="L27"/>
    </row>
    <row r="28" spans="1:12" ht="92.25" customHeight="1">
      <c r="A28" s="113" t="s">
        <v>88</v>
      </c>
      <c r="B28" s="114">
        <v>0</v>
      </c>
      <c r="C28" s="114">
        <v>0</v>
      </c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1">
        <v>0</v>
      </c>
      <c r="K28" s="111">
        <v>0</v>
      </c>
      <c r="L28"/>
    </row>
    <row r="29" spans="1:12" ht="46.5" thickBot="1">
      <c r="A29" s="117" t="s">
        <v>89</v>
      </c>
      <c r="B29" s="118">
        <v>0</v>
      </c>
      <c r="C29" s="118">
        <v>0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11">
        <v>0</v>
      </c>
      <c r="K29" s="111">
        <v>0</v>
      </c>
      <c r="L29"/>
    </row>
    <row r="30" spans="1:11" ht="15">
      <c r="A30" s="120" t="s">
        <v>19</v>
      </c>
      <c r="B30" s="33"/>
      <c r="C30" s="121"/>
      <c r="D30" s="122"/>
      <c r="E30" s="122"/>
      <c r="F30" s="122"/>
      <c r="G30" s="122"/>
      <c r="H30" s="122"/>
      <c r="I30" s="122"/>
      <c r="J30" s="122"/>
      <c r="K30" s="122"/>
    </row>
    <row r="31" spans="6:9" ht="15">
      <c r="F31" s="35"/>
      <c r="G31" s="35"/>
      <c r="H31" s="35"/>
      <c r="I31" s="35"/>
    </row>
    <row r="32" spans="1:9" ht="15">
      <c r="A32" s="120"/>
      <c r="B32" s="33"/>
      <c r="C32" s="33"/>
      <c r="F32" s="35"/>
      <c r="G32" s="35"/>
      <c r="H32" s="35"/>
      <c r="I32" s="35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&amp;L18.06.2010
&amp;CTÜRKİYE ODALAR ve BORSALAR BİRLİĞİ
Bilgi Hizmetleri Dairesi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  <col min="12" max="12" width="17.8515625" style="101" bestFit="1" customWidth="1"/>
  </cols>
  <sheetData>
    <row r="2" spans="1:11" ht="18.75" thickBot="1">
      <c r="A2" s="285" t="s">
        <v>90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2:11" ht="15.75">
      <c r="B3" s="123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.75">
      <c r="A4" s="303" t="s">
        <v>91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2:11" ht="15.7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5.75" thickBot="1">
      <c r="A6" s="319" t="s">
        <v>92</v>
      </c>
      <c r="B6" s="321" t="s">
        <v>63</v>
      </c>
      <c r="C6" s="322"/>
      <c r="D6" s="323" t="s">
        <v>64</v>
      </c>
      <c r="E6" s="322"/>
      <c r="F6" s="323" t="s">
        <v>65</v>
      </c>
      <c r="G6" s="322"/>
      <c r="H6" s="323" t="s">
        <v>66</v>
      </c>
      <c r="I6" s="322"/>
      <c r="J6" s="323" t="s">
        <v>67</v>
      </c>
      <c r="K6" s="325"/>
    </row>
    <row r="7" spans="1:11" ht="15.75" thickBot="1">
      <c r="A7" s="320"/>
      <c r="B7" s="104" t="s">
        <v>9</v>
      </c>
      <c r="C7" s="105" t="s">
        <v>18</v>
      </c>
      <c r="D7" s="104" t="s">
        <v>9</v>
      </c>
      <c r="E7" s="105" t="s">
        <v>18</v>
      </c>
      <c r="F7" s="104" t="s">
        <v>9</v>
      </c>
      <c r="G7" s="105" t="s">
        <v>18</v>
      </c>
      <c r="H7" s="104" t="s">
        <v>9</v>
      </c>
      <c r="I7" s="105" t="s">
        <v>18</v>
      </c>
      <c r="J7" s="104" t="s">
        <v>9</v>
      </c>
      <c r="K7" s="105" t="s">
        <v>18</v>
      </c>
    </row>
    <row r="8" spans="1:11" ht="15.75" thickBot="1">
      <c r="A8" s="125" t="s">
        <v>68</v>
      </c>
      <c r="B8" s="126">
        <f>SUM(B9,B10,B11,B12,B13,B14,B15,B16,B17,B18,B19,B20,B21,B22,B23,B24,B25,B26,B27,B28,B29)</f>
        <v>4291</v>
      </c>
      <c r="C8" s="126">
        <f>SUM(C9,C10,C11,C12,C13,C14,C15,C16,C17,C18,C19,C20,C21,C22,C23,C24,C25,C26,C27,C28,C29)</f>
        <v>1455</v>
      </c>
      <c r="D8" s="126">
        <f aca="true" t="shared" si="0" ref="D8:K8">SUM(D9,D10,D11,D12,D13,D14,D15,D16,D17,D18,D19,D20,D21,D22,D23,D24,D25,D26,D27,D28,D29)</f>
        <v>1646</v>
      </c>
      <c r="E8" s="126">
        <f t="shared" si="0"/>
        <v>397</v>
      </c>
      <c r="F8" s="126">
        <f t="shared" si="0"/>
        <v>620</v>
      </c>
      <c r="G8" s="126">
        <f t="shared" si="0"/>
        <v>135</v>
      </c>
      <c r="H8" s="126">
        <f t="shared" si="0"/>
        <v>143</v>
      </c>
      <c r="I8" s="126">
        <f t="shared" si="0"/>
        <v>52</v>
      </c>
      <c r="J8" s="126">
        <f t="shared" si="0"/>
        <v>1882</v>
      </c>
      <c r="K8" s="126">
        <f t="shared" si="0"/>
        <v>871</v>
      </c>
    </row>
    <row r="9" spans="1:12" ht="29.25" customHeight="1">
      <c r="A9" s="127" t="s">
        <v>69</v>
      </c>
      <c r="B9" s="128">
        <v>40</v>
      </c>
      <c r="C9" s="128">
        <v>7</v>
      </c>
      <c r="D9" s="129">
        <v>6</v>
      </c>
      <c r="E9" s="130">
        <v>0</v>
      </c>
      <c r="F9" s="129">
        <v>1</v>
      </c>
      <c r="G9" s="130">
        <v>0</v>
      </c>
      <c r="H9" s="129">
        <v>0</v>
      </c>
      <c r="I9" s="130">
        <v>2</v>
      </c>
      <c r="J9" s="129">
        <v>33</v>
      </c>
      <c r="K9" s="131">
        <v>5</v>
      </c>
      <c r="L9"/>
    </row>
    <row r="10" spans="1:12" ht="23.25">
      <c r="A10" s="113" t="s">
        <v>70</v>
      </c>
      <c r="B10" s="114">
        <v>19</v>
      </c>
      <c r="C10" s="114">
        <v>5</v>
      </c>
      <c r="D10" s="115">
        <v>7</v>
      </c>
      <c r="E10" s="116">
        <v>0</v>
      </c>
      <c r="F10" s="115">
        <v>0</v>
      </c>
      <c r="G10" s="116">
        <v>0</v>
      </c>
      <c r="H10" s="115">
        <v>1</v>
      </c>
      <c r="I10" s="116">
        <v>0</v>
      </c>
      <c r="J10" s="115">
        <v>11</v>
      </c>
      <c r="K10" s="132">
        <v>5</v>
      </c>
      <c r="L10"/>
    </row>
    <row r="11" spans="1:12" ht="15">
      <c r="A11" s="113" t="s">
        <v>71</v>
      </c>
      <c r="B11" s="114">
        <v>505</v>
      </c>
      <c r="C11" s="114">
        <v>136</v>
      </c>
      <c r="D11" s="115">
        <v>225</v>
      </c>
      <c r="E11" s="116">
        <v>48</v>
      </c>
      <c r="F11" s="115">
        <v>48</v>
      </c>
      <c r="G11" s="116">
        <v>11</v>
      </c>
      <c r="H11" s="115">
        <v>17</v>
      </c>
      <c r="I11" s="116">
        <v>4</v>
      </c>
      <c r="J11" s="133">
        <v>215</v>
      </c>
      <c r="K11" s="134">
        <v>73</v>
      </c>
      <c r="L11"/>
    </row>
    <row r="12" spans="1:12" ht="36.75" customHeight="1">
      <c r="A12" s="113" t="s">
        <v>72</v>
      </c>
      <c r="B12" s="114">
        <v>5</v>
      </c>
      <c r="C12" s="114">
        <v>0</v>
      </c>
      <c r="D12" s="115">
        <v>3</v>
      </c>
      <c r="E12" s="116">
        <v>0</v>
      </c>
      <c r="F12" s="115">
        <v>0</v>
      </c>
      <c r="G12" s="116">
        <v>0</v>
      </c>
      <c r="H12" s="115">
        <v>0</v>
      </c>
      <c r="I12" s="116">
        <v>0</v>
      </c>
      <c r="J12" s="133">
        <v>2</v>
      </c>
      <c r="K12" s="134">
        <v>0</v>
      </c>
      <c r="L12"/>
    </row>
    <row r="13" spans="1:12" ht="38.25" customHeight="1">
      <c r="A13" s="113" t="s">
        <v>73</v>
      </c>
      <c r="B13" s="114">
        <v>2</v>
      </c>
      <c r="C13" s="114">
        <v>0</v>
      </c>
      <c r="D13" s="115">
        <v>1</v>
      </c>
      <c r="E13" s="116">
        <v>0</v>
      </c>
      <c r="F13" s="115">
        <v>0</v>
      </c>
      <c r="G13" s="116">
        <v>0</v>
      </c>
      <c r="H13" s="116">
        <v>0</v>
      </c>
      <c r="I13" s="116">
        <v>0</v>
      </c>
      <c r="J13" s="133">
        <v>1</v>
      </c>
      <c r="K13" s="134">
        <v>0</v>
      </c>
      <c r="L13"/>
    </row>
    <row r="14" spans="1:12" ht="15">
      <c r="A14" s="113" t="s">
        <v>74</v>
      </c>
      <c r="B14" s="114">
        <v>811</v>
      </c>
      <c r="C14" s="114">
        <v>232</v>
      </c>
      <c r="D14" s="115">
        <v>396</v>
      </c>
      <c r="E14" s="116">
        <v>137</v>
      </c>
      <c r="F14" s="115">
        <v>106</v>
      </c>
      <c r="G14" s="116">
        <v>25</v>
      </c>
      <c r="H14" s="115">
        <v>36</v>
      </c>
      <c r="I14" s="116">
        <v>6</v>
      </c>
      <c r="J14" s="133">
        <v>273</v>
      </c>
      <c r="K14" s="134">
        <v>64</v>
      </c>
      <c r="L14"/>
    </row>
    <row r="15" spans="1:12" ht="47.25" customHeight="1">
      <c r="A15" s="113" t="s">
        <v>75</v>
      </c>
      <c r="B15" s="114">
        <v>1717</v>
      </c>
      <c r="C15" s="114">
        <v>750</v>
      </c>
      <c r="D15" s="115">
        <v>530</v>
      </c>
      <c r="E15" s="116">
        <v>103</v>
      </c>
      <c r="F15" s="115">
        <v>284</v>
      </c>
      <c r="G15" s="116">
        <v>70</v>
      </c>
      <c r="H15" s="115">
        <v>49</v>
      </c>
      <c r="I15" s="116">
        <v>26</v>
      </c>
      <c r="J15" s="133">
        <v>854</v>
      </c>
      <c r="K15" s="134">
        <v>551</v>
      </c>
      <c r="L15"/>
    </row>
    <row r="16" spans="1:12" ht="19.5" customHeight="1">
      <c r="A16" s="113" t="s">
        <v>76</v>
      </c>
      <c r="B16" s="114">
        <v>263</v>
      </c>
      <c r="C16" s="114">
        <v>67</v>
      </c>
      <c r="D16" s="115">
        <v>194</v>
      </c>
      <c r="E16" s="116">
        <v>43</v>
      </c>
      <c r="F16" s="115">
        <v>7</v>
      </c>
      <c r="G16" s="116">
        <v>2</v>
      </c>
      <c r="H16" s="115">
        <v>4</v>
      </c>
      <c r="I16" s="116">
        <v>3</v>
      </c>
      <c r="J16" s="133">
        <v>58</v>
      </c>
      <c r="K16" s="134">
        <v>19</v>
      </c>
      <c r="L16"/>
    </row>
    <row r="17" spans="1:12" ht="26.25" customHeight="1">
      <c r="A17" s="113" t="s">
        <v>77</v>
      </c>
      <c r="B17" s="110">
        <v>348</v>
      </c>
      <c r="C17" s="114">
        <v>76</v>
      </c>
      <c r="D17" s="115">
        <v>105</v>
      </c>
      <c r="E17" s="116">
        <v>10</v>
      </c>
      <c r="F17" s="115">
        <v>55</v>
      </c>
      <c r="G17" s="116">
        <v>4</v>
      </c>
      <c r="H17" s="115">
        <v>10</v>
      </c>
      <c r="I17" s="116">
        <v>2</v>
      </c>
      <c r="J17" s="133">
        <v>178</v>
      </c>
      <c r="K17" s="134">
        <v>60</v>
      </c>
      <c r="L17"/>
    </row>
    <row r="18" spans="1:12" ht="15">
      <c r="A18" s="113" t="s">
        <v>78</v>
      </c>
      <c r="B18" s="114">
        <v>64</v>
      </c>
      <c r="C18" s="114">
        <v>10</v>
      </c>
      <c r="D18" s="115">
        <v>34</v>
      </c>
      <c r="E18" s="116">
        <v>4</v>
      </c>
      <c r="F18" s="115">
        <v>8</v>
      </c>
      <c r="G18" s="116">
        <v>2</v>
      </c>
      <c r="H18" s="115">
        <v>3</v>
      </c>
      <c r="I18" s="116">
        <v>0</v>
      </c>
      <c r="J18" s="133">
        <v>19</v>
      </c>
      <c r="K18" s="134">
        <v>4</v>
      </c>
      <c r="L18"/>
    </row>
    <row r="19" spans="1:12" ht="27.75" customHeight="1">
      <c r="A19" s="113" t="s">
        <v>79</v>
      </c>
      <c r="B19" s="114">
        <v>16</v>
      </c>
      <c r="C19" s="114">
        <v>29</v>
      </c>
      <c r="D19" s="115">
        <v>7</v>
      </c>
      <c r="E19" s="116">
        <v>9</v>
      </c>
      <c r="F19" s="115">
        <v>2</v>
      </c>
      <c r="G19" s="116">
        <v>2</v>
      </c>
      <c r="H19" s="115">
        <v>1</v>
      </c>
      <c r="I19" s="116">
        <v>3</v>
      </c>
      <c r="J19" s="133">
        <v>6</v>
      </c>
      <c r="K19" s="134">
        <v>15</v>
      </c>
      <c r="L19"/>
    </row>
    <row r="20" spans="1:12" ht="25.5" customHeight="1">
      <c r="A20" s="113" t="s">
        <v>80</v>
      </c>
      <c r="B20" s="114">
        <v>55</v>
      </c>
      <c r="C20" s="114">
        <v>23</v>
      </c>
      <c r="D20" s="115">
        <v>12</v>
      </c>
      <c r="E20" s="116">
        <v>6</v>
      </c>
      <c r="F20" s="115">
        <v>22</v>
      </c>
      <c r="G20" s="116">
        <v>4</v>
      </c>
      <c r="H20" s="115">
        <v>2</v>
      </c>
      <c r="I20" s="116">
        <v>1</v>
      </c>
      <c r="J20" s="133">
        <v>19</v>
      </c>
      <c r="K20" s="134">
        <v>12</v>
      </c>
      <c r="L20"/>
    </row>
    <row r="21" spans="1:12" ht="26.25" customHeight="1">
      <c r="A21" s="113" t="s">
        <v>81</v>
      </c>
      <c r="B21" s="114">
        <v>145</v>
      </c>
      <c r="C21" s="114">
        <v>43</v>
      </c>
      <c r="D21" s="115">
        <v>32</v>
      </c>
      <c r="E21" s="116">
        <v>16</v>
      </c>
      <c r="F21" s="115">
        <v>27</v>
      </c>
      <c r="G21" s="116">
        <v>7</v>
      </c>
      <c r="H21" s="115">
        <v>14</v>
      </c>
      <c r="I21" s="116">
        <v>1</v>
      </c>
      <c r="J21" s="133">
        <v>72</v>
      </c>
      <c r="K21" s="134">
        <v>19</v>
      </c>
      <c r="L21"/>
    </row>
    <row r="22" spans="1:12" ht="28.5" customHeight="1">
      <c r="A22" s="113" t="s">
        <v>82</v>
      </c>
      <c r="B22" s="114">
        <v>69</v>
      </c>
      <c r="C22" s="114">
        <v>20</v>
      </c>
      <c r="D22" s="115">
        <v>21</v>
      </c>
      <c r="E22" s="116">
        <v>8</v>
      </c>
      <c r="F22" s="115">
        <v>7</v>
      </c>
      <c r="G22" s="116">
        <v>1</v>
      </c>
      <c r="H22" s="115">
        <v>1</v>
      </c>
      <c r="I22" s="116">
        <v>3</v>
      </c>
      <c r="J22" s="133">
        <v>40</v>
      </c>
      <c r="K22" s="134">
        <v>8</v>
      </c>
      <c r="L22"/>
    </row>
    <row r="23" spans="1:12" ht="34.5">
      <c r="A23" s="113" t="s">
        <v>83</v>
      </c>
      <c r="B23" s="114">
        <v>1</v>
      </c>
      <c r="C23" s="114">
        <v>0</v>
      </c>
      <c r="D23" s="115">
        <v>1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33">
        <v>0</v>
      </c>
      <c r="K23" s="134">
        <v>0</v>
      </c>
      <c r="L23"/>
    </row>
    <row r="24" spans="1:12" ht="15">
      <c r="A24" s="113" t="s">
        <v>84</v>
      </c>
      <c r="B24" s="114">
        <v>51</v>
      </c>
      <c r="C24" s="114">
        <v>9</v>
      </c>
      <c r="D24" s="115">
        <v>8</v>
      </c>
      <c r="E24" s="116">
        <v>1</v>
      </c>
      <c r="F24" s="115">
        <v>7</v>
      </c>
      <c r="G24" s="116">
        <v>1</v>
      </c>
      <c r="H24" s="115">
        <v>0</v>
      </c>
      <c r="I24" s="116">
        <v>0</v>
      </c>
      <c r="J24" s="133">
        <v>36</v>
      </c>
      <c r="K24" s="134">
        <v>7</v>
      </c>
      <c r="L24"/>
    </row>
    <row r="25" spans="1:12" ht="25.5" customHeight="1">
      <c r="A25" s="113" t="s">
        <v>85</v>
      </c>
      <c r="B25" s="114">
        <v>27</v>
      </c>
      <c r="C25" s="114">
        <v>9</v>
      </c>
      <c r="D25" s="115">
        <v>10</v>
      </c>
      <c r="E25" s="116">
        <v>3</v>
      </c>
      <c r="F25" s="115">
        <v>6</v>
      </c>
      <c r="G25" s="116">
        <v>1</v>
      </c>
      <c r="H25" s="115">
        <v>1</v>
      </c>
      <c r="I25" s="116">
        <v>0</v>
      </c>
      <c r="J25" s="133">
        <v>10</v>
      </c>
      <c r="K25" s="134">
        <v>5</v>
      </c>
      <c r="L25"/>
    </row>
    <row r="26" spans="1:12" ht="30.75" customHeight="1">
      <c r="A26" s="113" t="s">
        <v>86</v>
      </c>
      <c r="B26" s="114">
        <v>72</v>
      </c>
      <c r="C26" s="114">
        <v>16</v>
      </c>
      <c r="D26" s="115">
        <v>25</v>
      </c>
      <c r="E26" s="116">
        <v>2</v>
      </c>
      <c r="F26" s="115">
        <v>12</v>
      </c>
      <c r="G26" s="116">
        <v>2</v>
      </c>
      <c r="H26" s="116">
        <v>2</v>
      </c>
      <c r="I26" s="116">
        <v>0</v>
      </c>
      <c r="J26" s="133">
        <v>33</v>
      </c>
      <c r="K26" s="134">
        <v>12</v>
      </c>
      <c r="L26"/>
    </row>
    <row r="27" spans="1:12" ht="21" customHeight="1">
      <c r="A27" s="113" t="s">
        <v>87</v>
      </c>
      <c r="B27" s="114">
        <v>81</v>
      </c>
      <c r="C27" s="114">
        <v>23</v>
      </c>
      <c r="D27" s="115">
        <v>29</v>
      </c>
      <c r="E27" s="116">
        <v>7</v>
      </c>
      <c r="F27" s="115">
        <v>28</v>
      </c>
      <c r="G27" s="116">
        <v>3</v>
      </c>
      <c r="H27" s="115">
        <v>2</v>
      </c>
      <c r="I27" s="116">
        <v>1</v>
      </c>
      <c r="J27" s="133">
        <v>22</v>
      </c>
      <c r="K27" s="134">
        <v>12</v>
      </c>
      <c r="L27"/>
    </row>
    <row r="28" spans="1:12" ht="79.5" customHeight="1">
      <c r="A28" s="113" t="s">
        <v>88</v>
      </c>
      <c r="B28" s="110">
        <v>0</v>
      </c>
      <c r="C28" s="114">
        <v>0</v>
      </c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5">
        <v>0</v>
      </c>
      <c r="K28" s="132">
        <v>0</v>
      </c>
      <c r="L28"/>
    </row>
    <row r="29" spans="1:12" ht="36" customHeight="1" thickBot="1">
      <c r="A29" s="117" t="s">
        <v>89</v>
      </c>
      <c r="B29" s="110">
        <v>0</v>
      </c>
      <c r="C29" s="118">
        <v>0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35">
        <v>0</v>
      </c>
      <c r="K29" s="136">
        <v>0</v>
      </c>
      <c r="L29"/>
    </row>
    <row r="30" spans="1:11" ht="15">
      <c r="A30" s="324" t="s">
        <v>19</v>
      </c>
      <c r="B30" s="324"/>
      <c r="C30" s="324"/>
      <c r="D30" s="122"/>
      <c r="E30" s="122"/>
      <c r="F30" s="122"/>
      <c r="G30" s="122"/>
      <c r="H30" s="122"/>
      <c r="I30" s="122"/>
      <c r="J30" s="122"/>
      <c r="K30" s="122"/>
    </row>
    <row r="31" ht="15">
      <c r="A31" s="137"/>
    </row>
    <row r="32" ht="15">
      <c r="A32" s="137"/>
    </row>
    <row r="33" ht="15">
      <c r="A33" s="137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&amp;L18.06.2010&amp;CTÜRKİYE ODALAR ve BORSALAR BİRLİĞİ
Bilgi Hizmetleri Dairesi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31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17.8515625" style="101" bestFit="1" customWidth="1"/>
  </cols>
  <sheetData>
    <row r="2" spans="1:10" ht="15.75" customHeight="1" thickBot="1">
      <c r="A2" s="326" t="s">
        <v>90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ht="15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8.75" customHeight="1">
      <c r="A4" s="327" t="s">
        <v>291</v>
      </c>
      <c r="B4" s="327"/>
      <c r="C4" s="327"/>
      <c r="D4" s="327"/>
      <c r="E4" s="327"/>
      <c r="F4" s="327"/>
      <c r="G4" s="327"/>
      <c r="H4" s="327"/>
      <c r="I4" s="327"/>
      <c r="J4" s="327"/>
    </row>
    <row r="5" spans="2:10" ht="15.75" thickBot="1">
      <c r="B5" s="103"/>
      <c r="C5" s="103"/>
      <c r="D5" s="103"/>
      <c r="E5" s="103"/>
      <c r="F5" s="103"/>
      <c r="G5" s="103"/>
      <c r="H5" s="103"/>
      <c r="I5" s="103"/>
      <c r="J5" s="215"/>
    </row>
    <row r="6" spans="1:11" ht="15.75" customHeight="1" thickBot="1">
      <c r="A6" s="319" t="s">
        <v>292</v>
      </c>
      <c r="B6" s="328" t="s">
        <v>293</v>
      </c>
      <c r="C6" s="329"/>
      <c r="D6" s="329"/>
      <c r="E6" s="330"/>
      <c r="F6" s="323" t="s">
        <v>294</v>
      </c>
      <c r="G6" s="331"/>
      <c r="H6" s="331"/>
      <c r="I6" s="322"/>
      <c r="J6" s="101"/>
      <c r="K6"/>
    </row>
    <row r="7" spans="1:11" ht="15.75" thickBot="1">
      <c r="A7" s="320"/>
      <c r="B7" s="332" t="s">
        <v>295</v>
      </c>
      <c r="C7" s="333"/>
      <c r="D7" s="332" t="s">
        <v>296</v>
      </c>
      <c r="E7" s="333"/>
      <c r="F7" s="332" t="s">
        <v>295</v>
      </c>
      <c r="G7" s="333"/>
      <c r="H7" s="332" t="s">
        <v>296</v>
      </c>
      <c r="I7" s="333"/>
      <c r="J7" s="101"/>
      <c r="K7"/>
    </row>
    <row r="8" spans="1:11" ht="15.75" thickBot="1">
      <c r="A8" s="106" t="s">
        <v>68</v>
      </c>
      <c r="B8" s="216" t="s">
        <v>9</v>
      </c>
      <c r="C8" s="217" t="s">
        <v>18</v>
      </c>
      <c r="D8" s="216" t="s">
        <v>9</v>
      </c>
      <c r="E8" s="217" t="s">
        <v>18</v>
      </c>
      <c r="F8" s="216" t="s">
        <v>9</v>
      </c>
      <c r="G8" s="217" t="s">
        <v>18</v>
      </c>
      <c r="H8" s="218" t="s">
        <v>9</v>
      </c>
      <c r="I8" s="219" t="s">
        <v>18</v>
      </c>
      <c r="J8" s="101"/>
      <c r="K8"/>
    </row>
    <row r="9" spans="1:11" ht="23.25">
      <c r="A9" s="127" t="s">
        <v>69</v>
      </c>
      <c r="B9" s="130">
        <v>157</v>
      </c>
      <c r="C9" s="130">
        <v>15</v>
      </c>
      <c r="D9" s="129">
        <v>40</v>
      </c>
      <c r="E9" s="130">
        <v>7</v>
      </c>
      <c r="F9" s="129">
        <v>781</v>
      </c>
      <c r="G9" s="130">
        <v>92</v>
      </c>
      <c r="H9" s="115">
        <v>182</v>
      </c>
      <c r="I9" s="220">
        <v>117</v>
      </c>
      <c r="J9" s="101"/>
      <c r="K9"/>
    </row>
    <row r="10" spans="1:11" ht="23.25">
      <c r="A10" s="113" t="s">
        <v>70</v>
      </c>
      <c r="B10" s="116">
        <v>70</v>
      </c>
      <c r="C10" s="116">
        <v>8</v>
      </c>
      <c r="D10" s="115">
        <v>19</v>
      </c>
      <c r="E10" s="116">
        <v>5</v>
      </c>
      <c r="F10" s="115">
        <v>358</v>
      </c>
      <c r="G10" s="116">
        <v>42</v>
      </c>
      <c r="H10" s="115">
        <v>75</v>
      </c>
      <c r="I10" s="220">
        <v>44</v>
      </c>
      <c r="J10" s="101"/>
      <c r="K10"/>
    </row>
    <row r="11" spans="1:11" ht="15">
      <c r="A11" s="113" t="s">
        <v>71</v>
      </c>
      <c r="B11" s="116">
        <v>625</v>
      </c>
      <c r="C11" s="116">
        <v>164</v>
      </c>
      <c r="D11" s="115">
        <v>505</v>
      </c>
      <c r="E11" s="116">
        <v>136</v>
      </c>
      <c r="F11" s="115">
        <v>3888</v>
      </c>
      <c r="G11" s="116">
        <v>1068</v>
      </c>
      <c r="H11" s="115">
        <v>2823</v>
      </c>
      <c r="I11" s="220">
        <v>1358</v>
      </c>
      <c r="J11" s="101"/>
      <c r="K11"/>
    </row>
    <row r="12" spans="1:11" ht="34.5">
      <c r="A12" s="113" t="s">
        <v>72</v>
      </c>
      <c r="B12" s="116">
        <v>34</v>
      </c>
      <c r="C12" s="116">
        <v>3</v>
      </c>
      <c r="D12" s="115">
        <v>5</v>
      </c>
      <c r="E12" s="116">
        <v>0</v>
      </c>
      <c r="F12" s="115">
        <v>253</v>
      </c>
      <c r="G12" s="116">
        <v>40</v>
      </c>
      <c r="H12" s="115">
        <v>31</v>
      </c>
      <c r="I12" s="220">
        <v>5</v>
      </c>
      <c r="J12" s="101"/>
      <c r="K12"/>
    </row>
    <row r="13" spans="1:11" ht="34.5">
      <c r="A13" s="113" t="s">
        <v>73</v>
      </c>
      <c r="B13" s="116">
        <v>16</v>
      </c>
      <c r="C13" s="116">
        <v>0</v>
      </c>
      <c r="D13" s="115">
        <v>2</v>
      </c>
      <c r="E13" s="116">
        <v>0</v>
      </c>
      <c r="F13" s="115">
        <v>55</v>
      </c>
      <c r="G13" s="116">
        <v>4</v>
      </c>
      <c r="H13" s="115">
        <v>35</v>
      </c>
      <c r="I13" s="220">
        <v>9</v>
      </c>
      <c r="J13" s="101"/>
      <c r="K13"/>
    </row>
    <row r="14" spans="1:11" ht="15">
      <c r="A14" s="113" t="s">
        <v>74</v>
      </c>
      <c r="B14" s="116">
        <v>706</v>
      </c>
      <c r="C14" s="116">
        <v>159</v>
      </c>
      <c r="D14" s="115">
        <v>811</v>
      </c>
      <c r="E14" s="116">
        <v>232</v>
      </c>
      <c r="F14" s="115">
        <v>3651</v>
      </c>
      <c r="G14" s="116">
        <v>1114</v>
      </c>
      <c r="H14" s="115">
        <v>3677</v>
      </c>
      <c r="I14" s="220">
        <v>1756</v>
      </c>
      <c r="J14" s="101"/>
      <c r="K14"/>
    </row>
    <row r="15" spans="1:11" ht="45.75">
      <c r="A15" s="113" t="s">
        <v>75</v>
      </c>
      <c r="B15" s="116">
        <v>1112</v>
      </c>
      <c r="C15" s="116">
        <v>278</v>
      </c>
      <c r="D15" s="115">
        <v>1717</v>
      </c>
      <c r="E15" s="116">
        <v>750</v>
      </c>
      <c r="F15" s="115">
        <v>6474</v>
      </c>
      <c r="G15" s="116">
        <v>1952</v>
      </c>
      <c r="H15" s="115">
        <v>9905</v>
      </c>
      <c r="I15" s="220">
        <v>7639</v>
      </c>
      <c r="J15" s="101"/>
      <c r="K15"/>
    </row>
    <row r="16" spans="1:11" ht="15">
      <c r="A16" s="113" t="s">
        <v>76</v>
      </c>
      <c r="B16" s="116">
        <v>187</v>
      </c>
      <c r="C16" s="116">
        <v>32</v>
      </c>
      <c r="D16" s="115">
        <v>263</v>
      </c>
      <c r="E16" s="116">
        <v>67</v>
      </c>
      <c r="F16" s="115">
        <v>1183</v>
      </c>
      <c r="G16" s="116">
        <v>241</v>
      </c>
      <c r="H16" s="115">
        <v>1503</v>
      </c>
      <c r="I16" s="220">
        <v>645</v>
      </c>
      <c r="J16" s="101"/>
      <c r="K16"/>
    </row>
    <row r="17" spans="1:11" ht="23.25">
      <c r="A17" s="113" t="s">
        <v>77</v>
      </c>
      <c r="B17" s="116">
        <v>204</v>
      </c>
      <c r="C17" s="116">
        <v>17</v>
      </c>
      <c r="D17" s="115">
        <v>348</v>
      </c>
      <c r="E17" s="116">
        <v>76</v>
      </c>
      <c r="F17" s="115">
        <v>1032</v>
      </c>
      <c r="G17" s="116">
        <v>109</v>
      </c>
      <c r="H17" s="115">
        <v>1634</v>
      </c>
      <c r="I17" s="220">
        <v>571</v>
      </c>
      <c r="J17" s="101"/>
      <c r="K17"/>
    </row>
    <row r="18" spans="1:11" ht="15">
      <c r="A18" s="113" t="s">
        <v>78</v>
      </c>
      <c r="B18" s="116">
        <v>181</v>
      </c>
      <c r="C18" s="116">
        <v>17</v>
      </c>
      <c r="D18" s="115">
        <v>64</v>
      </c>
      <c r="E18" s="116">
        <v>10</v>
      </c>
      <c r="F18" s="115">
        <v>818</v>
      </c>
      <c r="G18" s="116">
        <v>119</v>
      </c>
      <c r="H18" s="115">
        <v>378</v>
      </c>
      <c r="I18" s="220">
        <v>128</v>
      </c>
      <c r="J18" s="101"/>
      <c r="K18"/>
    </row>
    <row r="19" spans="1:11" ht="23.25">
      <c r="A19" s="113" t="s">
        <v>79</v>
      </c>
      <c r="B19" s="116">
        <v>53</v>
      </c>
      <c r="C19" s="116">
        <v>13</v>
      </c>
      <c r="D19" s="115">
        <v>16</v>
      </c>
      <c r="E19" s="116">
        <v>29</v>
      </c>
      <c r="F19" s="115">
        <v>276</v>
      </c>
      <c r="G19" s="116">
        <v>100</v>
      </c>
      <c r="H19" s="115">
        <v>172</v>
      </c>
      <c r="I19" s="220">
        <v>302</v>
      </c>
      <c r="J19" s="101"/>
      <c r="K19"/>
    </row>
    <row r="20" spans="1:11" ht="18" customHeight="1">
      <c r="A20" s="113" t="s">
        <v>80</v>
      </c>
      <c r="B20" s="116">
        <v>64</v>
      </c>
      <c r="C20" s="116">
        <v>8</v>
      </c>
      <c r="D20" s="115">
        <v>55</v>
      </c>
      <c r="E20" s="116">
        <v>23</v>
      </c>
      <c r="F20" s="115">
        <v>312</v>
      </c>
      <c r="G20" s="116">
        <v>47</v>
      </c>
      <c r="H20" s="115">
        <v>331</v>
      </c>
      <c r="I20" s="220">
        <v>144</v>
      </c>
      <c r="J20" s="101"/>
      <c r="K20"/>
    </row>
    <row r="21" spans="1:11" ht="23.25">
      <c r="A21" s="113" t="s">
        <v>81</v>
      </c>
      <c r="B21" s="116">
        <v>283</v>
      </c>
      <c r="C21" s="116">
        <v>38</v>
      </c>
      <c r="D21" s="115">
        <v>145</v>
      </c>
      <c r="E21" s="116">
        <v>43</v>
      </c>
      <c r="F21" s="115">
        <v>1633</v>
      </c>
      <c r="G21" s="116">
        <v>304</v>
      </c>
      <c r="H21" s="115">
        <v>698</v>
      </c>
      <c r="I21" s="220">
        <v>390</v>
      </c>
      <c r="J21" s="101"/>
      <c r="K21"/>
    </row>
    <row r="22" spans="1:11" ht="23.25">
      <c r="A22" s="113" t="s">
        <v>82</v>
      </c>
      <c r="B22" s="116">
        <v>141</v>
      </c>
      <c r="C22" s="116">
        <v>21</v>
      </c>
      <c r="D22" s="115">
        <v>69</v>
      </c>
      <c r="E22" s="116">
        <v>20</v>
      </c>
      <c r="F22" s="115">
        <v>819</v>
      </c>
      <c r="G22" s="116">
        <v>128</v>
      </c>
      <c r="H22" s="115">
        <v>316</v>
      </c>
      <c r="I22" s="220">
        <v>159</v>
      </c>
      <c r="J22" s="101"/>
      <c r="K22"/>
    </row>
    <row r="23" spans="1:11" ht="34.5">
      <c r="A23" s="113" t="s">
        <v>83</v>
      </c>
      <c r="B23" s="116">
        <v>0</v>
      </c>
      <c r="C23" s="116">
        <v>1</v>
      </c>
      <c r="D23" s="115">
        <v>1</v>
      </c>
      <c r="E23" s="115">
        <v>0</v>
      </c>
      <c r="F23" s="115">
        <v>12</v>
      </c>
      <c r="G23" s="115">
        <v>7</v>
      </c>
      <c r="H23" s="115">
        <v>4</v>
      </c>
      <c r="I23" s="220">
        <v>4</v>
      </c>
      <c r="J23" s="101"/>
      <c r="K23"/>
    </row>
    <row r="24" spans="1:11" ht="15">
      <c r="A24" s="113" t="s">
        <v>84</v>
      </c>
      <c r="B24" s="116">
        <v>79</v>
      </c>
      <c r="C24" s="116">
        <v>15</v>
      </c>
      <c r="D24" s="115">
        <v>51</v>
      </c>
      <c r="E24" s="116">
        <v>9</v>
      </c>
      <c r="F24" s="115">
        <v>439</v>
      </c>
      <c r="G24" s="116">
        <v>92</v>
      </c>
      <c r="H24" s="115">
        <v>254</v>
      </c>
      <c r="I24" s="220">
        <v>99</v>
      </c>
      <c r="J24" s="101"/>
      <c r="K24"/>
    </row>
    <row r="25" spans="1:11" ht="23.25">
      <c r="A25" s="113" t="s">
        <v>85</v>
      </c>
      <c r="B25" s="116">
        <v>89</v>
      </c>
      <c r="C25" s="116">
        <v>21</v>
      </c>
      <c r="D25" s="115">
        <v>27</v>
      </c>
      <c r="E25" s="116">
        <v>9</v>
      </c>
      <c r="F25" s="115">
        <v>447</v>
      </c>
      <c r="G25" s="116">
        <v>193</v>
      </c>
      <c r="H25" s="115">
        <v>111</v>
      </c>
      <c r="I25" s="220">
        <v>51</v>
      </c>
      <c r="J25" s="101"/>
      <c r="K25"/>
    </row>
    <row r="26" spans="1:11" ht="23.25">
      <c r="A26" s="113" t="s">
        <v>86</v>
      </c>
      <c r="B26" s="116">
        <v>39</v>
      </c>
      <c r="C26" s="116">
        <v>1</v>
      </c>
      <c r="D26" s="115">
        <v>72</v>
      </c>
      <c r="E26" s="116">
        <v>16</v>
      </c>
      <c r="F26" s="115">
        <v>195</v>
      </c>
      <c r="G26" s="116">
        <v>27</v>
      </c>
      <c r="H26" s="115">
        <v>368</v>
      </c>
      <c r="I26" s="220">
        <v>94</v>
      </c>
      <c r="J26" s="101"/>
      <c r="K26"/>
    </row>
    <row r="27" spans="1:11" ht="15">
      <c r="A27" s="113" t="s">
        <v>87</v>
      </c>
      <c r="B27" s="116">
        <v>32</v>
      </c>
      <c r="C27" s="116">
        <v>11</v>
      </c>
      <c r="D27" s="115">
        <v>81</v>
      </c>
      <c r="E27" s="116">
        <v>23</v>
      </c>
      <c r="F27" s="115">
        <v>200</v>
      </c>
      <c r="G27" s="116">
        <v>49</v>
      </c>
      <c r="H27" s="115">
        <v>542</v>
      </c>
      <c r="I27" s="220">
        <v>153</v>
      </c>
      <c r="J27" s="101"/>
      <c r="K27"/>
    </row>
    <row r="28" spans="1:11" ht="81" customHeight="1">
      <c r="A28" s="113" t="s">
        <v>88</v>
      </c>
      <c r="B28" s="116">
        <v>0</v>
      </c>
      <c r="C28" s="116">
        <v>0</v>
      </c>
      <c r="D28" s="116">
        <v>0</v>
      </c>
      <c r="E28" s="116">
        <v>0</v>
      </c>
      <c r="F28" s="116">
        <v>0</v>
      </c>
      <c r="G28" s="116">
        <v>0</v>
      </c>
      <c r="H28" s="115">
        <v>0</v>
      </c>
      <c r="I28" s="220">
        <v>1</v>
      </c>
      <c r="J28" s="101"/>
      <c r="K28"/>
    </row>
    <row r="29" spans="1:11" ht="34.5">
      <c r="A29" s="113" t="s">
        <v>89</v>
      </c>
      <c r="B29" s="116">
        <v>0</v>
      </c>
      <c r="C29" s="116">
        <v>0</v>
      </c>
      <c r="D29" s="116">
        <v>0</v>
      </c>
      <c r="E29" s="116">
        <v>0</v>
      </c>
      <c r="F29" s="116">
        <v>0</v>
      </c>
      <c r="G29" s="116">
        <v>1</v>
      </c>
      <c r="H29" s="111">
        <v>0</v>
      </c>
      <c r="I29" s="221">
        <v>0</v>
      </c>
      <c r="J29" s="101"/>
      <c r="K29"/>
    </row>
    <row r="30" spans="1:11" ht="15.75" thickBot="1">
      <c r="A30" s="222" t="s">
        <v>34</v>
      </c>
      <c r="B30" s="223">
        <f>SUM(B9:B29)</f>
        <v>4072</v>
      </c>
      <c r="C30" s="223">
        <f aca="true" t="shared" si="0" ref="C30:I30">SUM(C9:C29)</f>
        <v>822</v>
      </c>
      <c r="D30" s="223">
        <f t="shared" si="0"/>
        <v>4291</v>
      </c>
      <c r="E30" s="223">
        <f t="shared" si="0"/>
        <v>1455</v>
      </c>
      <c r="F30" s="223">
        <f t="shared" si="0"/>
        <v>22826</v>
      </c>
      <c r="G30" s="223">
        <f t="shared" si="0"/>
        <v>5729</v>
      </c>
      <c r="H30" s="223">
        <f t="shared" si="0"/>
        <v>23039</v>
      </c>
      <c r="I30" s="223">
        <f t="shared" si="0"/>
        <v>13669</v>
      </c>
      <c r="J30" s="101"/>
      <c r="K30"/>
    </row>
    <row r="31" spans="1:11" ht="15">
      <c r="A31" s="224" t="s">
        <v>19</v>
      </c>
      <c r="J31" s="101"/>
      <c r="K31"/>
    </row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&amp;L18.06.2010 &amp;CTÜRKİYE ODALAR ve BORSALAR BİRLİĞİ
Bilgi Hizmetleri Dairesi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50"/>
  <sheetViews>
    <sheetView zoomScalePageLayoutView="0" workbookViewId="0" topLeftCell="A1">
      <selection activeCell="A1" sqref="A1"/>
    </sheetView>
  </sheetViews>
  <sheetFormatPr defaultColWidth="9.140625" defaultRowHeight="15"/>
  <cols>
    <col min="7" max="7" width="3.140625" style="0" customWidth="1"/>
  </cols>
  <sheetData>
    <row r="2" spans="1:12" ht="18.75" customHeight="1" thickBot="1">
      <c r="A2" s="285" t="s">
        <v>90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138"/>
    </row>
    <row r="4" spans="1:11" ht="15.75">
      <c r="A4" s="303" t="s">
        <v>93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1:11" ht="15">
      <c r="A6" s="337" t="s">
        <v>94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</row>
    <row r="7" spans="4:9" ht="18.75">
      <c r="D7" s="139"/>
      <c r="E7" s="139"/>
      <c r="F7" s="139"/>
      <c r="G7" s="139"/>
      <c r="H7" s="139"/>
      <c r="I7" s="139"/>
    </row>
    <row r="8" spans="4:8" ht="15">
      <c r="D8" s="338" t="s">
        <v>95</v>
      </c>
      <c r="E8" s="338"/>
      <c r="F8" s="339" t="s">
        <v>10</v>
      </c>
      <c r="G8" s="340"/>
      <c r="H8" s="140" t="s">
        <v>96</v>
      </c>
    </row>
    <row r="9" spans="4:8" ht="15">
      <c r="D9" s="334" t="s">
        <v>97</v>
      </c>
      <c r="E9" s="334"/>
      <c r="F9" s="335">
        <v>575</v>
      </c>
      <c r="G9" s="336"/>
      <c r="H9" s="141">
        <f>(F9/1216)*100</f>
        <v>47.286184210526315</v>
      </c>
    </row>
    <row r="10" spans="4:8" ht="15">
      <c r="D10" s="334" t="s">
        <v>98</v>
      </c>
      <c r="E10" s="334"/>
      <c r="F10" s="335">
        <v>30</v>
      </c>
      <c r="G10" s="336"/>
      <c r="H10" s="141">
        <f aca="true" t="shared" si="0" ref="H10:H22">(F10/1216)*100</f>
        <v>2.4671052631578947</v>
      </c>
    </row>
    <row r="11" spans="4:8" ht="15">
      <c r="D11" s="334" t="s">
        <v>99</v>
      </c>
      <c r="E11" s="334"/>
      <c r="F11" s="335">
        <v>55</v>
      </c>
      <c r="G11" s="336"/>
      <c r="H11" s="141">
        <f t="shared" si="0"/>
        <v>4.5230263157894735</v>
      </c>
    </row>
    <row r="12" spans="4:8" ht="15">
      <c r="D12" s="334" t="s">
        <v>100</v>
      </c>
      <c r="E12" s="334"/>
      <c r="F12" s="335">
        <v>47</v>
      </c>
      <c r="G12" s="336"/>
      <c r="H12" s="141">
        <f t="shared" si="0"/>
        <v>3.8651315789473686</v>
      </c>
    </row>
    <row r="13" spans="4:8" ht="15">
      <c r="D13" s="334" t="s">
        <v>101</v>
      </c>
      <c r="E13" s="334"/>
      <c r="F13" s="335">
        <v>57</v>
      </c>
      <c r="G13" s="336"/>
      <c r="H13" s="141">
        <f t="shared" si="0"/>
        <v>4.6875</v>
      </c>
    </row>
    <row r="14" spans="4:8" ht="15">
      <c r="D14" s="334" t="s">
        <v>102</v>
      </c>
      <c r="E14" s="334"/>
      <c r="F14" s="335">
        <v>18</v>
      </c>
      <c r="G14" s="336"/>
      <c r="H14" s="141">
        <f t="shared" si="0"/>
        <v>1.4802631578947367</v>
      </c>
    </row>
    <row r="15" spans="4:8" ht="15">
      <c r="D15" s="334" t="s">
        <v>103</v>
      </c>
      <c r="E15" s="334"/>
      <c r="F15" s="335">
        <v>111</v>
      </c>
      <c r="G15" s="336"/>
      <c r="H15" s="141">
        <f t="shared" si="0"/>
        <v>9.12828947368421</v>
      </c>
    </row>
    <row r="16" spans="4:8" ht="15">
      <c r="D16" s="334" t="s">
        <v>104</v>
      </c>
      <c r="E16" s="334"/>
      <c r="F16" s="335">
        <v>29</v>
      </c>
      <c r="G16" s="336"/>
      <c r="H16" s="141">
        <f t="shared" si="0"/>
        <v>2.384868421052632</v>
      </c>
    </row>
    <row r="17" spans="4:8" ht="15">
      <c r="D17" s="334" t="s">
        <v>105</v>
      </c>
      <c r="E17" s="334"/>
      <c r="F17" s="335">
        <v>126</v>
      </c>
      <c r="G17" s="336"/>
      <c r="H17" s="141">
        <f t="shared" si="0"/>
        <v>10.361842105263158</v>
      </c>
    </row>
    <row r="18" spans="4:8" ht="15">
      <c r="D18" s="334" t="s">
        <v>106</v>
      </c>
      <c r="E18" s="334"/>
      <c r="F18" s="335">
        <v>26</v>
      </c>
      <c r="G18" s="336"/>
      <c r="H18" s="141">
        <f t="shared" si="0"/>
        <v>2.138157894736842</v>
      </c>
    </row>
    <row r="19" spans="4:8" ht="15">
      <c r="D19" s="334" t="s">
        <v>107</v>
      </c>
      <c r="E19" s="334"/>
      <c r="F19" s="335">
        <v>34</v>
      </c>
      <c r="G19" s="336"/>
      <c r="H19" s="141">
        <f t="shared" si="0"/>
        <v>2.7960526315789473</v>
      </c>
    </row>
    <row r="20" spans="4:8" ht="15">
      <c r="D20" s="334" t="s">
        <v>108</v>
      </c>
      <c r="E20" s="334"/>
      <c r="F20" s="335">
        <v>37</v>
      </c>
      <c r="G20" s="336"/>
      <c r="H20" s="141">
        <f t="shared" si="0"/>
        <v>3.0427631578947367</v>
      </c>
    </row>
    <row r="21" spans="4:8" ht="15">
      <c r="D21" s="334" t="s">
        <v>109</v>
      </c>
      <c r="E21" s="334"/>
      <c r="F21" s="335">
        <v>10</v>
      </c>
      <c r="G21" s="336"/>
      <c r="H21" s="141">
        <f t="shared" si="0"/>
        <v>0.8223684210526315</v>
      </c>
    </row>
    <row r="22" spans="4:8" ht="15">
      <c r="D22" s="334" t="s">
        <v>110</v>
      </c>
      <c r="E22" s="334"/>
      <c r="F22" s="335">
        <v>61</v>
      </c>
      <c r="G22" s="336"/>
      <c r="H22" s="141">
        <f t="shared" si="0"/>
        <v>5.016447368421053</v>
      </c>
    </row>
    <row r="23" spans="4:8" ht="15">
      <c r="D23" s="341" t="s">
        <v>34</v>
      </c>
      <c r="E23" s="342"/>
      <c r="F23" s="343">
        <f>SUM(F9:G22)</f>
        <v>1216</v>
      </c>
      <c r="G23" s="344"/>
      <c r="H23" s="142">
        <f>SUM(H9:H22)</f>
        <v>99.99999999999999</v>
      </c>
    </row>
    <row r="25" spans="1:11" ht="15">
      <c r="A25" s="337" t="s">
        <v>111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</row>
    <row r="27" spans="4:8" ht="15">
      <c r="D27" s="338" t="s">
        <v>95</v>
      </c>
      <c r="E27" s="338"/>
      <c r="F27" s="339" t="s">
        <v>10</v>
      </c>
      <c r="G27" s="340"/>
      <c r="H27" s="140" t="s">
        <v>96</v>
      </c>
    </row>
    <row r="28" spans="4:8" ht="15">
      <c r="D28" s="345" t="s">
        <v>112</v>
      </c>
      <c r="E28" s="345"/>
      <c r="F28" s="346">
        <v>2211</v>
      </c>
      <c r="G28" s="344"/>
      <c r="H28" s="141">
        <f>(F28/20791)*100</f>
        <v>10.63440911933048</v>
      </c>
    </row>
    <row r="29" spans="4:8" ht="15">
      <c r="D29" s="345" t="s">
        <v>113</v>
      </c>
      <c r="E29" s="345"/>
      <c r="F29" s="346">
        <v>1331</v>
      </c>
      <c r="G29" s="344"/>
      <c r="H29" s="141">
        <f aca="true" t="shared" si="1" ref="H29:H48">(F29/20791)*100</f>
        <v>6.401808474820836</v>
      </c>
    </row>
    <row r="30" spans="4:8" ht="15">
      <c r="D30" s="345" t="s">
        <v>114</v>
      </c>
      <c r="E30" s="345"/>
      <c r="F30" s="346">
        <v>970</v>
      </c>
      <c r="G30" s="344"/>
      <c r="H30" s="141">
        <f t="shared" si="1"/>
        <v>4.665480255879948</v>
      </c>
    </row>
    <row r="31" spans="4:8" ht="15">
      <c r="D31" s="345" t="s">
        <v>115</v>
      </c>
      <c r="E31" s="345"/>
      <c r="F31" s="346">
        <v>219</v>
      </c>
      <c r="G31" s="344"/>
      <c r="H31" s="141">
        <f t="shared" si="1"/>
        <v>1.0533403876677407</v>
      </c>
    </row>
    <row r="32" spans="4:8" ht="15">
      <c r="D32" s="345" t="s">
        <v>116</v>
      </c>
      <c r="E32" s="345"/>
      <c r="F32" s="346">
        <v>4395</v>
      </c>
      <c r="G32" s="344"/>
      <c r="H32" s="141">
        <f t="shared" si="1"/>
        <v>21.13895435524987</v>
      </c>
    </row>
    <row r="33" spans="4:8" ht="15">
      <c r="D33" s="345" t="s">
        <v>117</v>
      </c>
      <c r="E33" s="345"/>
      <c r="F33" s="346">
        <v>382</v>
      </c>
      <c r="G33" s="344"/>
      <c r="H33" s="141">
        <f t="shared" si="1"/>
        <v>1.837333461593959</v>
      </c>
    </row>
    <row r="34" spans="4:8" ht="15">
      <c r="D34" s="345" t="s">
        <v>118</v>
      </c>
      <c r="E34" s="345"/>
      <c r="F34" s="346">
        <v>5231</v>
      </c>
      <c r="G34" s="344"/>
      <c r="H34" s="141">
        <f t="shared" si="1"/>
        <v>25.15992496753403</v>
      </c>
    </row>
    <row r="35" spans="4:8" ht="15">
      <c r="D35" s="345" t="s">
        <v>119</v>
      </c>
      <c r="E35" s="345"/>
      <c r="F35" s="346">
        <v>104</v>
      </c>
      <c r="G35" s="344"/>
      <c r="H35" s="141">
        <f t="shared" si="1"/>
        <v>0.5002164398056851</v>
      </c>
    </row>
    <row r="36" spans="4:8" ht="15">
      <c r="D36" s="345" t="s">
        <v>120</v>
      </c>
      <c r="E36" s="345"/>
      <c r="F36" s="346">
        <v>582</v>
      </c>
      <c r="G36" s="344"/>
      <c r="H36" s="141">
        <f t="shared" si="1"/>
        <v>2.799288153527969</v>
      </c>
    </row>
    <row r="37" spans="4:8" ht="15">
      <c r="D37" s="345" t="s">
        <v>99</v>
      </c>
      <c r="E37" s="345"/>
      <c r="F37" s="346">
        <v>1515</v>
      </c>
      <c r="G37" s="344"/>
      <c r="H37" s="141">
        <f t="shared" si="1"/>
        <v>7.286806791400124</v>
      </c>
    </row>
    <row r="38" spans="4:8" ht="15">
      <c r="D38" s="345" t="s">
        <v>100</v>
      </c>
      <c r="E38" s="345"/>
      <c r="F38" s="346">
        <v>804</v>
      </c>
      <c r="G38" s="344"/>
      <c r="H38" s="141">
        <f t="shared" si="1"/>
        <v>3.86705786157472</v>
      </c>
    </row>
    <row r="39" spans="4:8" ht="15.75" customHeight="1">
      <c r="D39" s="345" t="s">
        <v>101</v>
      </c>
      <c r="E39" s="345"/>
      <c r="F39" s="346">
        <v>791</v>
      </c>
      <c r="G39" s="344"/>
      <c r="H39" s="141">
        <f t="shared" si="1"/>
        <v>3.8045308065990096</v>
      </c>
    </row>
    <row r="40" spans="4:8" ht="15">
      <c r="D40" s="345" t="s">
        <v>102</v>
      </c>
      <c r="E40" s="345"/>
      <c r="F40" s="346">
        <v>260</v>
      </c>
      <c r="G40" s="344"/>
      <c r="H40" s="141">
        <f t="shared" si="1"/>
        <v>1.2505410995142128</v>
      </c>
    </row>
    <row r="41" spans="4:8" ht="15">
      <c r="D41" s="345" t="s">
        <v>103</v>
      </c>
      <c r="E41" s="345"/>
      <c r="F41" s="346">
        <v>1223</v>
      </c>
      <c r="G41" s="344"/>
      <c r="H41" s="141">
        <f t="shared" si="1"/>
        <v>5.88235294117647</v>
      </c>
    </row>
    <row r="42" spans="4:8" ht="15">
      <c r="D42" s="345" t="s">
        <v>121</v>
      </c>
      <c r="E42" s="345"/>
      <c r="F42" s="346">
        <v>122</v>
      </c>
      <c r="G42" s="344"/>
      <c r="H42" s="141">
        <f t="shared" si="1"/>
        <v>0.586792362079746</v>
      </c>
    </row>
    <row r="43" spans="4:8" ht="15">
      <c r="D43" s="345" t="s">
        <v>122</v>
      </c>
      <c r="E43" s="345"/>
      <c r="F43" s="346">
        <v>23</v>
      </c>
      <c r="G43" s="344"/>
      <c r="H43" s="141">
        <f t="shared" si="1"/>
        <v>0.11062478957241113</v>
      </c>
    </row>
    <row r="44" spans="4:8" ht="15">
      <c r="D44" s="345" t="s">
        <v>123</v>
      </c>
      <c r="E44" s="345"/>
      <c r="F44" s="346">
        <v>92</v>
      </c>
      <c r="G44" s="344"/>
      <c r="H44" s="141">
        <f t="shared" si="1"/>
        <v>0.44249915828964453</v>
      </c>
    </row>
    <row r="45" spans="4:8" ht="15">
      <c r="D45" s="345" t="s">
        <v>124</v>
      </c>
      <c r="E45" s="345"/>
      <c r="F45" s="346">
        <v>344</v>
      </c>
      <c r="G45" s="344"/>
      <c r="H45" s="141">
        <f t="shared" si="1"/>
        <v>1.654562070126497</v>
      </c>
    </row>
    <row r="46" spans="4:8" ht="15">
      <c r="D46" s="345" t="s">
        <v>106</v>
      </c>
      <c r="E46" s="345"/>
      <c r="F46" s="346">
        <v>66</v>
      </c>
      <c r="G46" s="344"/>
      <c r="H46" s="141">
        <f t="shared" si="1"/>
        <v>0.3174450483382233</v>
      </c>
    </row>
    <row r="47" spans="4:8" ht="15">
      <c r="D47" s="345" t="s">
        <v>107</v>
      </c>
      <c r="E47" s="345"/>
      <c r="F47" s="346">
        <v>62</v>
      </c>
      <c r="G47" s="344"/>
      <c r="H47" s="141">
        <f t="shared" si="1"/>
        <v>0.29820595449954307</v>
      </c>
    </row>
    <row r="48" spans="4:8" ht="15">
      <c r="D48" s="345" t="s">
        <v>125</v>
      </c>
      <c r="E48" s="345"/>
      <c r="F48" s="346">
        <v>64</v>
      </c>
      <c r="G48" s="344"/>
      <c r="H48" s="141">
        <f t="shared" si="1"/>
        <v>0.30782550141888315</v>
      </c>
    </row>
    <row r="49" spans="4:8" ht="15">
      <c r="D49" s="347" t="s">
        <v>34</v>
      </c>
      <c r="E49" s="347"/>
      <c r="F49" s="348">
        <f>SUM(F28:G48)</f>
        <v>20791</v>
      </c>
      <c r="G49" s="349"/>
      <c r="H49" s="142">
        <v>100</v>
      </c>
    </row>
    <row r="50" spans="4:9" ht="15">
      <c r="D50" s="33" t="s">
        <v>126</v>
      </c>
      <c r="E50" s="33"/>
      <c r="F50" s="33"/>
      <c r="G50" s="33"/>
      <c r="H50" s="33"/>
      <c r="I50" s="33"/>
    </row>
  </sheetData>
  <sheetProtection/>
  <mergeCells count="82">
    <mergeCell ref="D49:E49"/>
    <mergeCell ref="F49:G49"/>
    <mergeCell ref="D46:E46"/>
    <mergeCell ref="F46:G46"/>
    <mergeCell ref="D47:E47"/>
    <mergeCell ref="F47:G47"/>
    <mergeCell ref="D48:E48"/>
    <mergeCell ref="F48:G48"/>
    <mergeCell ref="D43:E43"/>
    <mergeCell ref="F43:G43"/>
    <mergeCell ref="D44:E44"/>
    <mergeCell ref="F44:G44"/>
    <mergeCell ref="D45:E45"/>
    <mergeCell ref="F45:G45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D34:E34"/>
    <mergeCell ref="F34:G34"/>
    <mergeCell ref="D35:E35"/>
    <mergeCell ref="F35:G35"/>
    <mergeCell ref="D36:E36"/>
    <mergeCell ref="F36:G36"/>
    <mergeCell ref="D31:E31"/>
    <mergeCell ref="F31:G31"/>
    <mergeCell ref="D32:E32"/>
    <mergeCell ref="F32:G32"/>
    <mergeCell ref="D33:E33"/>
    <mergeCell ref="F33:G33"/>
    <mergeCell ref="D28:E28"/>
    <mergeCell ref="F28:G28"/>
    <mergeCell ref="D29:E29"/>
    <mergeCell ref="F29:G29"/>
    <mergeCell ref="D30:E30"/>
    <mergeCell ref="F30:G30"/>
    <mergeCell ref="D27:E27"/>
    <mergeCell ref="F27:G27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A25:K25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10:E10"/>
    <mergeCell ref="F10:G10"/>
    <mergeCell ref="D11:E11"/>
    <mergeCell ref="F11:G11"/>
    <mergeCell ref="D12:E12"/>
    <mergeCell ref="F12:G12"/>
    <mergeCell ref="D9:E9"/>
    <mergeCell ref="F9:G9"/>
    <mergeCell ref="A2:K2"/>
    <mergeCell ref="A4:K4"/>
    <mergeCell ref="A6:K6"/>
    <mergeCell ref="D8:E8"/>
    <mergeCell ref="F8:G8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&amp;L18.06.2010&amp;CTÜRKİYE ODALAR ve BORSALAR BİRLİĞİ 
Bilgi Hizmetleri Dairesi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285" t="s">
        <v>127</v>
      </c>
      <c r="B2" s="285"/>
      <c r="C2" s="285"/>
      <c r="D2" s="285"/>
      <c r="E2" s="285"/>
      <c r="F2" s="285"/>
      <c r="G2" s="285"/>
      <c r="H2" s="285"/>
      <c r="I2" s="285"/>
      <c r="J2" s="285"/>
      <c r="K2" s="138"/>
    </row>
    <row r="3" spans="1:11" ht="1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38"/>
    </row>
    <row r="4" spans="2:11" ht="15"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.75">
      <c r="A5" s="350" t="s">
        <v>128</v>
      </c>
      <c r="B5" s="350"/>
      <c r="C5" s="350"/>
      <c r="D5" s="350"/>
      <c r="E5" s="350"/>
      <c r="F5" s="350"/>
      <c r="G5" s="350"/>
      <c r="H5" s="350"/>
      <c r="I5" s="350"/>
      <c r="J5" s="350"/>
      <c r="K5" s="144"/>
    </row>
    <row r="6" spans="2:11" ht="18.75">
      <c r="B6" s="145"/>
      <c r="C6" s="146"/>
      <c r="D6" s="146"/>
      <c r="E6" s="146"/>
      <c r="F6" s="146"/>
      <c r="G6" s="146"/>
      <c r="H6" s="146"/>
      <c r="I6" s="146"/>
      <c r="J6" s="146"/>
      <c r="K6" s="35"/>
    </row>
    <row r="7" spans="2:11" ht="18.75">
      <c r="B7" s="145"/>
      <c r="C7" s="146"/>
      <c r="D7" s="146"/>
      <c r="E7" s="146"/>
      <c r="F7" s="146"/>
      <c r="G7" s="146"/>
      <c r="H7" s="146"/>
      <c r="I7" s="146"/>
      <c r="J7" s="146"/>
      <c r="K7" s="35"/>
    </row>
    <row r="8" spans="1:11" ht="18.75" customHeight="1">
      <c r="A8" s="351" t="s">
        <v>129</v>
      </c>
      <c r="B8" s="351"/>
      <c r="C8" s="351"/>
      <c r="D8" s="351"/>
      <c r="E8" s="351"/>
      <c r="F8" s="351"/>
      <c r="G8" s="351"/>
      <c r="H8" s="351"/>
      <c r="I8" s="351"/>
      <c r="J8" s="351"/>
      <c r="K8" s="147"/>
    </row>
    <row r="9" spans="2:11" ht="15">
      <c r="B9" s="35"/>
      <c r="C9" s="35"/>
      <c r="D9" s="145"/>
      <c r="E9" s="145"/>
      <c r="F9" s="145"/>
      <c r="G9" s="35"/>
      <c r="H9" s="35"/>
      <c r="I9" s="35"/>
      <c r="J9" s="35"/>
      <c r="K9" s="35"/>
    </row>
    <row r="10" spans="2:11" ht="15">
      <c r="B10" s="35"/>
      <c r="C10" s="35"/>
      <c r="D10" s="35"/>
      <c r="E10" s="148" t="s">
        <v>130</v>
      </c>
      <c r="F10" s="148" t="s">
        <v>10</v>
      </c>
      <c r="G10" s="148" t="s">
        <v>131</v>
      </c>
      <c r="H10" s="35"/>
      <c r="I10" s="35"/>
      <c r="J10" s="35"/>
      <c r="K10" s="35"/>
    </row>
    <row r="11" spans="2:11" ht="15">
      <c r="B11" s="35"/>
      <c r="C11" s="35"/>
      <c r="D11" s="35"/>
      <c r="E11" s="149">
        <v>5</v>
      </c>
      <c r="F11" s="150">
        <v>204</v>
      </c>
      <c r="G11" s="151">
        <f>(F11/264)*100</f>
        <v>77.27272727272727</v>
      </c>
      <c r="H11" s="35"/>
      <c r="I11" s="152"/>
      <c r="J11" s="35"/>
      <c r="K11" s="35"/>
    </row>
    <row r="12" spans="2:11" ht="15">
      <c r="B12" s="35"/>
      <c r="C12" s="35"/>
      <c r="D12" s="35"/>
      <c r="E12" s="149">
        <v>6</v>
      </c>
      <c r="F12" s="150">
        <v>30</v>
      </c>
      <c r="G12" s="151">
        <f aca="true" t="shared" si="0" ref="G12:G17">(F12/264)*100</f>
        <v>11.363636363636363</v>
      </c>
      <c r="H12" s="35"/>
      <c r="I12" s="35"/>
      <c r="J12" s="35"/>
      <c r="K12" s="35"/>
    </row>
    <row r="13" spans="2:11" ht="15">
      <c r="B13" s="35"/>
      <c r="C13" s="35"/>
      <c r="D13" s="35"/>
      <c r="E13" s="149">
        <v>7</v>
      </c>
      <c r="F13" s="150">
        <v>11</v>
      </c>
      <c r="G13" s="151">
        <f t="shared" si="0"/>
        <v>4.166666666666666</v>
      </c>
      <c r="H13" s="35"/>
      <c r="I13" s="35"/>
      <c r="J13" s="35"/>
      <c r="K13" s="35"/>
    </row>
    <row r="14" spans="2:11" ht="15">
      <c r="B14" s="35"/>
      <c r="C14" s="35"/>
      <c r="D14" s="35"/>
      <c r="E14" s="149">
        <v>8</v>
      </c>
      <c r="F14" s="150">
        <v>2</v>
      </c>
      <c r="G14" s="151">
        <f t="shared" si="0"/>
        <v>0.7575757575757576</v>
      </c>
      <c r="H14" s="35"/>
      <c r="I14" s="35"/>
      <c r="J14" s="35"/>
      <c r="K14" s="35"/>
    </row>
    <row r="15" spans="2:11" ht="15">
      <c r="B15" s="35"/>
      <c r="C15" s="35"/>
      <c r="D15" s="35"/>
      <c r="E15" s="149">
        <v>9</v>
      </c>
      <c r="F15" s="150">
        <v>5</v>
      </c>
      <c r="G15" s="151">
        <f t="shared" si="0"/>
        <v>1.893939393939394</v>
      </c>
      <c r="H15" s="35"/>
      <c r="I15" s="35"/>
      <c r="J15" s="35"/>
      <c r="K15" s="35"/>
    </row>
    <row r="16" spans="2:11" ht="15">
      <c r="B16" s="35"/>
      <c r="C16" s="35"/>
      <c r="D16" s="35"/>
      <c r="E16" s="149">
        <v>10</v>
      </c>
      <c r="F16" s="150">
        <v>3</v>
      </c>
      <c r="G16" s="151">
        <f t="shared" si="0"/>
        <v>1.1363636363636365</v>
      </c>
      <c r="H16" s="35"/>
      <c r="I16" s="35"/>
      <c r="J16" s="35"/>
      <c r="K16" s="35"/>
    </row>
    <row r="17" spans="2:11" ht="15">
      <c r="B17" s="35"/>
      <c r="C17" s="35"/>
      <c r="D17" s="35"/>
      <c r="E17" s="149" t="s">
        <v>132</v>
      </c>
      <c r="F17" s="150">
        <v>9</v>
      </c>
      <c r="G17" s="151">
        <f t="shared" si="0"/>
        <v>3.4090909090909087</v>
      </c>
      <c r="H17" s="35"/>
      <c r="I17" s="35"/>
      <c r="J17" s="35"/>
      <c r="K17" s="35"/>
    </row>
    <row r="18" spans="2:11" ht="15">
      <c r="B18" s="35"/>
      <c r="C18" s="35"/>
      <c r="D18" s="35"/>
      <c r="E18" s="148" t="s">
        <v>34</v>
      </c>
      <c r="F18" s="148">
        <f>SUM(F11:F17)</f>
        <v>264</v>
      </c>
      <c r="G18" s="153">
        <v>100</v>
      </c>
      <c r="H18" s="35"/>
      <c r="I18" s="35"/>
      <c r="J18" s="35"/>
      <c r="K18" s="35"/>
    </row>
    <row r="19" spans="2:11" ht="1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5">
      <c r="A21" s="351" t="s">
        <v>133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"/>
    </row>
    <row r="22" spans="2:11" ht="1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5">
      <c r="B23" s="35"/>
      <c r="C23" s="35"/>
      <c r="D23" s="35"/>
      <c r="E23" s="148" t="s">
        <v>130</v>
      </c>
      <c r="F23" s="148" t="s">
        <v>10</v>
      </c>
      <c r="G23" s="148" t="s">
        <v>131</v>
      </c>
      <c r="H23" s="35"/>
      <c r="I23" s="35"/>
      <c r="J23" s="35"/>
      <c r="K23" s="35"/>
    </row>
    <row r="24" spans="2:11" ht="15">
      <c r="B24" s="35"/>
      <c r="C24" s="35"/>
      <c r="D24" s="35"/>
      <c r="E24" s="149">
        <v>2</v>
      </c>
      <c r="F24" s="154">
        <v>2968</v>
      </c>
      <c r="G24" s="151">
        <f>F24/3663*100</f>
        <v>81.02648102648102</v>
      </c>
      <c r="H24" s="35"/>
      <c r="I24" s="35"/>
      <c r="J24" s="35"/>
      <c r="K24" s="35"/>
    </row>
    <row r="25" spans="2:11" ht="15">
      <c r="B25" s="35"/>
      <c r="C25" s="35"/>
      <c r="D25" s="35"/>
      <c r="E25" s="149">
        <v>3</v>
      </c>
      <c r="F25" s="150">
        <v>499</v>
      </c>
      <c r="G25" s="151">
        <f aca="true" t="shared" si="1" ref="G25:G33">F25/3663*100</f>
        <v>13.622713622713622</v>
      </c>
      <c r="H25" s="35"/>
      <c r="I25" s="35"/>
      <c r="J25" s="35"/>
      <c r="K25" s="35"/>
    </row>
    <row r="26" spans="2:11" ht="15">
      <c r="B26" s="35"/>
      <c r="C26" s="35"/>
      <c r="D26" s="35"/>
      <c r="E26" s="149">
        <v>4</v>
      </c>
      <c r="F26" s="150">
        <v>132</v>
      </c>
      <c r="G26" s="151">
        <f t="shared" si="1"/>
        <v>3.6036036036036037</v>
      </c>
      <c r="H26" s="35"/>
      <c r="I26" s="35"/>
      <c r="J26" s="35"/>
      <c r="K26" s="35"/>
    </row>
    <row r="27" spans="2:11" ht="15">
      <c r="B27" s="35"/>
      <c r="C27" s="35"/>
      <c r="D27" s="35"/>
      <c r="E27" s="149">
        <v>5</v>
      </c>
      <c r="F27" s="150">
        <v>32</v>
      </c>
      <c r="G27" s="151">
        <f t="shared" si="1"/>
        <v>0.8736008736008737</v>
      </c>
      <c r="H27" s="35"/>
      <c r="I27" s="35"/>
      <c r="J27" s="35"/>
      <c r="K27" s="35"/>
    </row>
    <row r="28" spans="2:11" ht="15">
      <c r="B28" s="35"/>
      <c r="C28" s="35"/>
      <c r="D28" s="35"/>
      <c r="E28" s="149">
        <v>6</v>
      </c>
      <c r="F28" s="150">
        <v>15</v>
      </c>
      <c r="G28" s="151">
        <f t="shared" si="1"/>
        <v>0.4095004095004095</v>
      </c>
      <c r="H28" s="35"/>
      <c r="I28" s="35"/>
      <c r="J28" s="35"/>
      <c r="K28" s="35"/>
    </row>
    <row r="29" spans="2:11" ht="15">
      <c r="B29" s="35"/>
      <c r="C29" s="35"/>
      <c r="D29" s="35"/>
      <c r="E29" s="149">
        <v>7</v>
      </c>
      <c r="F29" s="150">
        <v>9</v>
      </c>
      <c r="G29" s="151">
        <f t="shared" si="1"/>
        <v>0.2457002457002457</v>
      </c>
      <c r="H29" s="35"/>
      <c r="I29" s="35"/>
      <c r="J29" s="35"/>
      <c r="K29" s="35"/>
    </row>
    <row r="30" spans="2:11" ht="15">
      <c r="B30" s="35"/>
      <c r="C30" s="35"/>
      <c r="D30" s="35"/>
      <c r="E30" s="149">
        <v>8</v>
      </c>
      <c r="F30" s="150">
        <v>2</v>
      </c>
      <c r="G30" s="151">
        <f t="shared" si="1"/>
        <v>0.054600054600054605</v>
      </c>
      <c r="H30" s="35"/>
      <c r="I30" s="35"/>
      <c r="J30" s="35"/>
      <c r="K30" s="35"/>
    </row>
    <row r="31" spans="2:11" ht="15">
      <c r="B31" s="35"/>
      <c r="C31" s="35"/>
      <c r="D31" s="35"/>
      <c r="E31" s="149">
        <v>9</v>
      </c>
      <c r="F31" s="150">
        <v>1</v>
      </c>
      <c r="G31" s="151">
        <f t="shared" si="1"/>
        <v>0.027300027300027303</v>
      </c>
      <c r="H31" s="35"/>
      <c r="I31" s="35"/>
      <c r="J31" s="35"/>
      <c r="K31" s="35"/>
    </row>
    <row r="32" spans="2:11" ht="15">
      <c r="B32" s="35"/>
      <c r="C32" s="35"/>
      <c r="D32" s="35"/>
      <c r="E32" s="149">
        <v>10</v>
      </c>
      <c r="F32" s="150">
        <v>1</v>
      </c>
      <c r="G32" s="151">
        <f t="shared" si="1"/>
        <v>0.027300027300027303</v>
      </c>
      <c r="H32" s="35"/>
      <c r="I32" s="35"/>
      <c r="J32" s="35"/>
      <c r="K32" s="35"/>
    </row>
    <row r="33" spans="2:11" ht="15">
      <c r="B33" s="35"/>
      <c r="C33" s="35"/>
      <c r="D33" s="35"/>
      <c r="E33" s="149" t="s">
        <v>132</v>
      </c>
      <c r="F33" s="150">
        <v>4</v>
      </c>
      <c r="G33" s="151">
        <f t="shared" si="1"/>
        <v>0.10920010920010921</v>
      </c>
      <c r="H33" s="35"/>
      <c r="I33" s="35"/>
      <c r="J33" s="35"/>
      <c r="K33" s="35"/>
    </row>
    <row r="34" spans="2:11" ht="15">
      <c r="B34" s="35"/>
      <c r="C34" s="35"/>
      <c r="D34" s="35"/>
      <c r="E34" s="148" t="s">
        <v>34</v>
      </c>
      <c r="F34" s="155">
        <f>SUM(F24:F33)</f>
        <v>3663</v>
      </c>
      <c r="G34" s="153">
        <v>100</v>
      </c>
      <c r="H34" s="35"/>
      <c r="I34" s="35"/>
      <c r="J34" s="35"/>
      <c r="K34" s="35"/>
    </row>
    <row r="35" spans="2:11" ht="15">
      <c r="B35" s="35"/>
      <c r="C35" s="35"/>
      <c r="D35" s="35"/>
      <c r="E35" s="156" t="s">
        <v>19</v>
      </c>
      <c r="F35" s="156"/>
      <c r="G35" s="156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157"/>
      <c r="I37" s="35"/>
      <c r="J37" s="35"/>
      <c r="K37" s="35"/>
    </row>
    <row r="38" spans="2:11" ht="15">
      <c r="B38" s="35"/>
      <c r="C38" s="158"/>
      <c r="D38" s="158"/>
      <c r="E38" s="35"/>
      <c r="F38" s="35"/>
      <c r="G38" s="35"/>
      <c r="H38" s="159"/>
      <c r="I38" s="35"/>
      <c r="J38" s="35"/>
      <c r="K38" s="35"/>
    </row>
    <row r="39" spans="2:11" ht="1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5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H45" s="35"/>
      <c r="I45" s="35"/>
      <c r="J45" s="35"/>
      <c r="K45" s="35"/>
    </row>
    <row r="46" spans="2:11" ht="15">
      <c r="B46" s="35"/>
      <c r="C46" s="35"/>
      <c r="D46" s="35"/>
      <c r="H46" s="35"/>
      <c r="I46" s="35"/>
      <c r="J46" s="35"/>
      <c r="K46" s="35"/>
    </row>
    <row r="47" spans="2:11" ht="15">
      <c r="B47" s="35"/>
      <c r="C47" s="35"/>
      <c r="D47" s="35"/>
      <c r="H47" s="35"/>
      <c r="I47" s="35"/>
      <c r="J47" s="35"/>
      <c r="K47" s="35"/>
    </row>
  </sheetData>
  <sheetProtection/>
  <mergeCells count="4">
    <mergeCell ref="A2:J2"/>
    <mergeCell ref="A5:J5"/>
    <mergeCell ref="A8:J8"/>
    <mergeCell ref="A21:J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&amp;L18.06.2010&amp;CTÜRKİYE ODALAR ve BORSALAR BİRLİĞİ
Bilgi Hizmetleri Dairesi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2010-12-08T07:50:15Z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2275DMW4H6TN-225-173</vt:lpwstr>
  </property>
  <property fmtid="{D5CDD505-2E9C-101B-9397-08002B2CF9AE}" pid="3" name="_dlc_DocIdItemGuid">
    <vt:lpwstr>e7b5f77b-d23f-4a96-ab7c-397e6fd4691c</vt:lpwstr>
  </property>
  <property fmtid="{D5CDD505-2E9C-101B-9397-08002B2CF9AE}" pid="4" name="_dlc_DocIdUrl">
    <vt:lpwstr>http://sspsrv01:90/IktisadiRaporlama/_layouts/DocIdRedir.aspx?ID=2275DMW4H6TN-225-173, 2275DMW4H6TN-225-173</vt:lpwstr>
  </property>
</Properties>
</file>